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<sst xmlns="http://schemas.openxmlformats.org/spreadsheetml/2006/main" xmlns:a="http://schemas.openxmlformats.org/drawingml/2006/main" xmlns:a15="http://schemas.microsoft.com/office/drawing/2012/main" xmlns:asvg="http://schemas.microsoft.com/office/drawing/2016/SVG/main" xmlns:c="http://schemas.openxmlformats.org/drawingml/2006/chart" xmlns:co="http://ncloudtech.com" xmlns:co-ooxml="http://ncloudtech.com/ooxml" xmlns:m="http://schemas.openxmlformats.org/officeDocument/2006/math" xmlns:mc="http://schemas.openxmlformats.org/markup-compatibility/2006" xmlns:o="urn:schemas-microsoft-com:office:office" xmlns:p="http://schemas.openxmlformats.org/presentationml/2006/main" xmlns:pic="http://schemas.openxmlformats.org/drawingml/2006/picture" xmlns:r="http://schemas.openxmlformats.org/officeDocument/2006/relationships" xmlns:s="http://schemas.openxmlformats.org/officeDocument/2006/sharedTypes" xmlns:sl="http://schemas.openxmlformats.org/schemaLibrary/2006/main" xmlns:v="urn:schemas-microsoft-com:vml" xmlns:w="http://schemas.openxmlformats.org/wordprocessingml/2006/main" xmlns:w10="urn:schemas-microsoft-com:office:word" xmlns:w14="http://schemas.microsoft.com/office/word/2010/wordml" xmlns:w15="http://schemas.microsoft.com/office/word/2012/wordml" xmlns:wp="http://schemas.openxmlformats.org/drawingml/2006/wordprocessingDrawing" xmlns:wpg="http://schemas.microsoft.com/office/word/2010/wordprocessingGroup" xmlns:wps="http://schemas.microsoft.com/office/word/2010/wordprocessingShape" xmlns:x="urn:schemas-microsoft-com:office:excel" xmlns:x12ac="http://schemas.microsoft.com/office/spreadsheetml/2011/1/ac" xmlns:x14="http://schemas.microsoft.com/office/spreadsheetml/2009/9/main" xmlns:xdr="http://schemas.openxmlformats.org/drawingml/2006/spreadsheetDrawing" xmlns:xm="http://schemas.microsoft.com/office/excel/2006/main" mc:Ignorable="co co-ooxml w14 x14 w15">
  <si>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Темп к предыдущему году </t>
  </si>
  <si>
    <t>Бюджетообразующее предприятие 11</t>
  </si>
  <si>
    <r>
      <t xml:space="preserve">сельское, лесное хозяйство, охота, 
</t>
    </r>
    <r>
      <t>рыболовство и рыбоводство</t>
    </r>
  </si>
  <si>
    <t>%</t>
  </si>
  <si>
    <t>рублей</t>
  </si>
  <si>
    <t>человек</t>
  </si>
  <si>
    <t>х</t>
  </si>
  <si>
    <r>
      <t>Приложение № 6                                                к постановлению                                        Администрации города Батайска                                                   от</t>
    </r>
    <r>
      <rPr>
        <rFont val="Times New Roman"/>
        <sz val="16"/>
        <u val="single"/>
      </rPr>
      <t xml:space="preserve">                         </t>
    </r>
    <r>
      <rPr>
        <rFont val="Times New Roman"/>
        <sz val="16"/>
      </rPr>
      <t>№</t>
    </r>
    <r>
      <rPr>
        <rFont val="Times New Roman"/>
        <sz val="16"/>
        <u val="single"/>
      </rPr>
      <t xml:space="preserve">                 .</t>
    </r>
    <r>
      <rPr>
        <rFont val="Times New Roman"/>
        <sz val="16"/>
      </rPr>
      <t xml:space="preserve">   
</t>
    </r>
    <r>
      <rPr>
        <rFont val="Times New Roman"/>
        <sz val="16"/>
      </rPr>
      <t xml:space="preserve">   
</t>
    </r>
    <r>
      <rPr>
        <rFont val="Times New Roman"/>
        <sz val="16"/>
      </rPr>
      <t xml:space="preserve">   
</t>
    </r>
  </si>
  <si>
    <t>Цветовые обозначения ячеек:</t>
  </si>
  <si>
    <t>Темп к предыдущему году</t>
  </si>
  <si>
    <t>Бюджетообразующее предприятие 12</t>
  </si>
  <si>
    <t>строительство</t>
  </si>
  <si>
    <t>тыс.руб.</t>
  </si>
  <si>
    <t>VI Труд</t>
  </si>
  <si>
    <r>
      <t xml:space="preserve">Ячейки, отмеченные </t>
    </r>
    <r>
      <rPr>
        <rFont val="Times New Roman"/>
        <b val="true"/>
        <color rgb="000000" tint="0"/>
        <sz val="12"/>
      </rPr>
      <t>голубым</t>
    </r>
    <r>
      <rPr>
        <rFont val="Times New Roman"/>
        <color rgb="000000" tint="0"/>
        <sz val="12"/>
      </rPr>
      <t xml:space="preserve"> цветом</t>
    </r>
  </si>
  <si>
    <t>Доступные для заполнения МО ячейки</t>
  </si>
  <si>
    <t>из них растениеводство и животноводство, охота и предоставление соответствующих услуг в этих областях</t>
  </si>
  <si>
    <t>Таблица 1</t>
  </si>
  <si>
    <t>Среднемесячная зарплата (средняя по бюджетообразующим предприятиям)</t>
  </si>
  <si>
    <t>73 343,91</t>
  </si>
  <si>
    <t>81 381,38</t>
  </si>
  <si>
    <t>89 778,59</t>
  </si>
  <si>
    <t>95 940,30</t>
  </si>
  <si>
    <t>97 047,16</t>
  </si>
  <si>
    <t>111 752,83</t>
  </si>
  <si>
    <t xml:space="preserve">Свод основных финансовых показателей по полному кругу предприятий  </t>
  </si>
  <si>
    <t>117 718,80</t>
  </si>
  <si>
    <t>53 857,08</t>
  </si>
  <si>
    <t>62 461,41</t>
  </si>
  <si>
    <t>90 273,85</t>
  </si>
  <si>
    <t>91 719,62</t>
  </si>
  <si>
    <t>Статистические данные (здесь не корректировать!!!)</t>
  </si>
  <si>
    <t xml:space="preserve"> Сведения из базы данных, сформированной по итогам прогнозирования в предыдущем году  (здесь не корректировать!!!)</t>
  </si>
  <si>
    <t>ООО "Экспедиторская компания "Юг Руси"</t>
  </si>
  <si>
    <t>Показатели</t>
  </si>
  <si>
    <t>55 335,00</t>
  </si>
  <si>
    <t>Единица измерения</t>
  </si>
  <si>
    <t>63 295,00</t>
  </si>
  <si>
    <t>69 500,00</t>
  </si>
  <si>
    <t>73 580,00</t>
  </si>
  <si>
    <t>76 709,00</t>
  </si>
  <si>
    <t>80 600,00</t>
  </si>
  <si>
    <t>торговля оптовая и розничная; ремонт автотранспортных средств и мотоциклов</t>
  </si>
  <si>
    <t>84 980,00</t>
  </si>
  <si>
    <t>53 770,00</t>
  </si>
  <si>
    <t>65 400,00</t>
  </si>
  <si>
    <t>67 320,00</t>
  </si>
  <si>
    <t>68 007,00</t>
  </si>
  <si>
    <t>рыболовство, рыбоводство</t>
  </si>
  <si>
    <t>отчет</t>
  </si>
  <si>
    <t>оценка</t>
  </si>
  <si>
    <t>прогноз</t>
  </si>
  <si>
    <t>янв.-март</t>
  </si>
  <si>
    <t>янв.-фев.</t>
  </si>
  <si>
    <t>Численность работников - всего</t>
  </si>
  <si>
    <t>чел.</t>
  </si>
  <si>
    <t>добыча полезных ископаемых</t>
  </si>
  <si>
    <t>АО "ОКТБ "Вектор"</t>
  </si>
  <si>
    <t>89 410,00</t>
  </si>
  <si>
    <t>105 408,00</t>
  </si>
  <si>
    <t>115 408,00</t>
  </si>
  <si>
    <t>120 200,00</t>
  </si>
  <si>
    <t>128 734,00</t>
  </si>
  <si>
    <t>137 745,59</t>
  </si>
  <si>
    <t>147 387,78</t>
  </si>
  <si>
    <t>65 317,00</t>
  </si>
  <si>
    <t>93 421,00</t>
  </si>
  <si>
    <t>107 034,00</t>
  </si>
  <si>
    <t>116 000,00</t>
  </si>
  <si>
    <t xml:space="preserve">   из них:</t>
  </si>
  <si/>
  <si>
    <t>Вводится вручную исполнителем или вычисляется автоматически на основе введеных данных по всем видам экономической деятельности. Корректировка данных в зеленых ячейках здесь и далее возможна с помощью Блока справа.</t>
  </si>
  <si>
    <t>торговля оптовая, кроме оптовой торговли автотранспортными средствами и мотоциклами</t>
  </si>
  <si>
    <t>Батайский завод МЖБК филиал "Мостожелезобетонконструкция"</t>
  </si>
  <si>
    <t>70 056,00</t>
  </si>
  <si>
    <t>76 717,60</t>
  </si>
  <si>
    <t>95 976,00</t>
  </si>
  <si>
    <t>98 843,00</t>
  </si>
  <si>
    <t>105762Ю0</t>
  </si>
  <si>
    <t>113 165,35</t>
  </si>
  <si>
    <t>121 086,92</t>
  </si>
  <si>
    <t>58 092,00</t>
  </si>
  <si>
    <t>71 000,00</t>
  </si>
  <si>
    <t>77 500,00</t>
  </si>
  <si>
    <t>95 880,00</t>
  </si>
  <si>
    <t>обрабатывающие производства</t>
  </si>
  <si>
    <r>
      <t xml:space="preserve">в т.ч. по видам экономической деятельности 
</t>
    </r>
    <r>
      <t>(справочно: сумма по видам деятельности в сравнении с "Численность работников - всего")</t>
    </r>
  </si>
  <si>
    <t>Эксплуатационное локомотивное депо Батайск СКДТ ДТ филиал ОАО "РЖД"</t>
  </si>
  <si>
    <t>119 800,00</t>
  </si>
  <si>
    <t>125 200,00</t>
  </si>
  <si>
    <t>130 947,00</t>
  </si>
  <si>
    <t>140 000,00</t>
  </si>
  <si>
    <t>149 800,00</t>
  </si>
  <si>
    <t>160 286,00</t>
  </si>
  <si>
    <t>171 506,00</t>
  </si>
  <si>
    <t>66 432,00</t>
  </si>
  <si>
    <t>68 000,00</t>
  </si>
  <si>
    <t>135 540,00</t>
  </si>
  <si>
    <t>134 088,00</t>
  </si>
  <si>
    <t>торговля розничная, кроме торговли автотранспортными средствами и мотоциклами</t>
  </si>
  <si>
    <t>Железнодорожная станция Батайск СКУД ЦДУД филиал ОАО "РЖД"</t>
  </si>
  <si>
    <t>60 544,00</t>
  </si>
  <si>
    <t>65 078,00</t>
  </si>
  <si>
    <t>73 714,00</t>
  </si>
  <si>
    <t>87 705,00</t>
  </si>
  <si>
    <t>103 636,00</t>
  </si>
  <si>
    <t>110 442,00</t>
  </si>
  <si>
    <t>112 855,00</t>
  </si>
  <si>
    <t>обеспечение электрической энергией, газом и паром; кондиционирование воздуха</t>
  </si>
  <si>
    <t>51 056,00</t>
  </si>
  <si>
    <t>78 950,00</t>
  </si>
  <si>
    <t>95 067,00</t>
  </si>
  <si>
    <t>80 078,00</t>
  </si>
  <si>
    <t>Батайское эксплуатационное вагонное депо СКДИ ЦДИ филиал ОАО "РЖД"</t>
  </si>
  <si>
    <t>43 506,00</t>
  </si>
  <si>
    <t>63 631,00</t>
  </si>
  <si>
    <t>73 288,00</t>
  </si>
  <si>
    <t>77 650,00</t>
  </si>
  <si>
    <t>83 085,50</t>
  </si>
  <si>
    <t>88 984,50</t>
  </si>
  <si>
    <t>95 213,50</t>
  </si>
  <si>
    <t>Вводится вручную исполнителем или вычисляется автоматически на основе введеных данных об основных отрослях сельского хозяйства</t>
  </si>
  <si>
    <t>47 536,00</t>
  </si>
  <si>
    <t>60 450,00</t>
  </si>
  <si>
    <t>69 340,00</t>
  </si>
  <si>
    <t>74 633,00</t>
  </si>
  <si>
    <t>водоснабжение; водоотведение, организация сбора и утилизации отходов, деятельность по ликвидации загрязнений</t>
  </si>
  <si>
    <t>транспортировка и хранение</t>
  </si>
  <si>
    <t>Филиал ООО "Сельта" в городе Батайске</t>
  </si>
  <si>
    <t>36 540,00</t>
  </si>
  <si>
    <t>40 089,00</t>
  </si>
  <si>
    <t>46 500,00</t>
  </si>
  <si>
    <t>52 082,00</t>
  </si>
  <si>
    <t>60 570,00</t>
  </si>
  <si>
    <t>65 801,00</t>
  </si>
  <si>
    <t>71 500,00</t>
  </si>
  <si>
    <t>28 580,00</t>
  </si>
  <si>
    <t>39 800,00</t>
  </si>
  <si>
    <t>48 590,00</t>
  </si>
  <si>
    <t>48 621,00</t>
  </si>
  <si>
    <t>Распределительный центр АО "Тандер" в городе Батайске</t>
  </si>
  <si>
    <t>33 941,00</t>
  </si>
  <si>
    <t>36 350,00</t>
  </si>
  <si>
    <t>40 800,00</t>
  </si>
  <si>
    <t>44 880,00</t>
  </si>
  <si>
    <t>48 800,00</t>
  </si>
  <si>
    <t>52 300,00</t>
  </si>
  <si>
    <t>56 708,00</t>
  </si>
  <si>
    <t>32 000,00</t>
  </si>
  <si>
    <t>35 231,00</t>
  </si>
  <si>
    <t>38 060,00</t>
  </si>
  <si>
    <t>41 775,00</t>
  </si>
  <si>
    <r>
      <t xml:space="preserve">деятельность гостиниц и предприятий 
</t>
    </r>
    <r>
      <t>общественного питания</t>
    </r>
  </si>
  <si>
    <t>Обособленное подразделение г. .Батайск ООО "Аксайская кондитерская фабрика"</t>
  </si>
  <si>
    <t>30 880,00</t>
  </si>
  <si>
    <t xml:space="preserve">         рыболовство, рыбоводство</t>
  </si>
  <si>
    <t>38 540,00</t>
  </si>
  <si>
    <t>46 885,00</t>
  </si>
  <si>
    <t>52 445,00</t>
  </si>
  <si>
    <t>55 600,00</t>
  </si>
  <si>
    <t>59 534,00</t>
  </si>
  <si>
    <t>63 792,30</t>
  </si>
  <si>
    <t>45 038,00</t>
  </si>
  <si>
    <t>54 000,00</t>
  </si>
  <si>
    <t>61 090,00</t>
  </si>
  <si>
    <t>49 077,00</t>
  </si>
  <si>
    <t>ООО "ЛБ"</t>
  </si>
  <si>
    <t>37 264,00</t>
  </si>
  <si>
    <t>44 223,00</t>
  </si>
  <si>
    <t>55 000,00</t>
  </si>
  <si>
    <t>65 000,00</t>
  </si>
  <si>
    <t>75 000,00</t>
  </si>
  <si>
    <t>87 000,00</t>
  </si>
  <si>
    <t>34 670,00</t>
  </si>
  <si>
    <t>37 684,00</t>
  </si>
  <si>
    <t>46 701,00</t>
  </si>
  <si>
    <t>деятельность в области информации и связи</t>
  </si>
  <si>
    <t>Фонд заработной платы - итого</t>
  </si>
  <si>
    <t>3 536 349,76</t>
  </si>
  <si>
    <t>4 027 401,53</t>
  </si>
  <si>
    <t>4 409 565,10</t>
  </si>
  <si>
    <t>4 789 339,85</t>
  </si>
  <si>
    <t>4 910 974,64</t>
  </si>
  <si>
    <t>5 608 203,92</t>
  </si>
  <si>
    <t>6 163 285,34</t>
  </si>
  <si>
    <t>435 165,19</t>
  </si>
  <si>
    <t>562 527,47</t>
  </si>
  <si>
    <t>761 911,32</t>
  </si>
  <si>
    <t>753 751,83</t>
  </si>
  <si>
    <t>деятельность финансовая и страховая</t>
  </si>
  <si>
    <t>225 766,80</t>
  </si>
  <si>
    <t>235 457,40</t>
  </si>
  <si>
    <t>132 606,00</t>
  </si>
  <si>
    <t>132 444,00</t>
  </si>
  <si>
    <t>138 076,20</t>
  </si>
  <si>
    <t>145 080,00</t>
  </si>
  <si>
    <t>152 964,00</t>
  </si>
  <si>
    <t>40 865,20</t>
  </si>
  <si>
    <t>36 100,80</t>
  </si>
  <si>
    <t>36 622,08</t>
  </si>
  <si>
    <t>21 082,17</t>
  </si>
  <si>
    <t>258 573,72</t>
  </si>
  <si>
    <t>308 634,62</t>
  </si>
  <si>
    <t>344 839,10</t>
  </si>
  <si>
    <t>359 157,60</t>
  </si>
  <si>
    <t>384 657,19</t>
  </si>
  <si>
    <t>413 236,77</t>
  </si>
  <si>
    <t>442 163,34</t>
  </si>
  <si>
    <t>31 221,53</t>
  </si>
  <si>
    <t>46 710,50</t>
  </si>
  <si>
    <t>49 449,71</t>
  </si>
  <si>
    <t>57 768,00</t>
  </si>
  <si>
    <t>деятельность по операциям с недвижимым имуществом</t>
  </si>
  <si>
    <t>193 354,56</t>
  </si>
  <si>
    <t>214 502,41</t>
  </si>
  <si>
    <t>278 714,30</t>
  </si>
  <si>
    <t>296 529,00</t>
  </si>
  <si>
    <t>339 496,05</t>
  </si>
  <si>
    <t>363 260,76</t>
  </si>
  <si>
    <t>28 813,63</t>
  </si>
  <si>
    <t>35 500,00</t>
  </si>
  <si>
    <t>39 060,00</t>
  </si>
  <si>
    <t>46 597,68</t>
  </si>
  <si>
    <t>1 890 444,00</t>
  </si>
  <si>
    <t>1 968 144,00</t>
  </si>
  <si>
    <t>2 096 199,58</t>
  </si>
  <si>
    <t>2 234 400,00</t>
  </si>
  <si>
    <t>2 399 796,00</t>
  </si>
  <si>
    <t>2 577 398,88</t>
  </si>
  <si>
    <t>2 768 106,84</t>
  </si>
  <si>
    <t>171 394,56</t>
  </si>
  <si>
    <t>186 728,00</t>
  </si>
  <si>
    <t>371 379,60</t>
  </si>
  <si>
    <t>357 210,43</t>
  </si>
  <si>
    <t>деятельность профессиональная, научная и техническая</t>
  </si>
  <si>
    <t>204 880,90</t>
  </si>
  <si>
    <t>218 662,08</t>
  </si>
  <si>
    <t>251 217,31</t>
  </si>
  <si>
    <t>310 475,70</t>
  </si>
  <si>
    <t>364 384,18</t>
  </si>
  <si>
    <t>386 988,77</t>
  </si>
  <si>
    <t>394 089,66</t>
  </si>
  <si>
    <t>31 042,05</t>
  </si>
  <si>
    <t>61 423,10</t>
  </si>
  <si>
    <t>54 188,19</t>
  </si>
  <si>
    <t>46 445,24</t>
  </si>
  <si>
    <t>488 137,32</t>
  </si>
  <si>
    <t>717 757,68</t>
  </si>
  <si>
    <t>866 264,16</t>
  </si>
  <si>
    <t>922 482,00</t>
  </si>
  <si>
    <t>992 040,87</t>
  </si>
  <si>
    <t>1 067 814,00</t>
  </si>
  <si>
    <t>1 148 274,81</t>
  </si>
  <si>
    <t>94 501,57</t>
  </si>
  <si>
    <t>119 691,00</t>
  </si>
  <si>
    <t>135 074,32</t>
  </si>
  <si>
    <t>147 325,54</t>
  </si>
  <si>
    <t>Вводится вручную исполнителем или вычисляется автоматически на основе введеных данных об основных видах торговли</t>
  </si>
  <si>
    <r>
      <t xml:space="preserve">деятельность административная и 
</t>
    </r>
    <r>
      <t>сопутствующие дополнительные услуги</t>
    </r>
  </si>
  <si>
    <t>65 772,00</t>
  </si>
  <si>
    <t>67 830,59</t>
  </si>
  <si>
    <t>82 026,00</t>
  </si>
  <si>
    <t>94 997,57</t>
  </si>
  <si>
    <t>112 660,20</t>
  </si>
  <si>
    <t>124 758,70</t>
  </si>
  <si>
    <t>137 280,00</t>
  </si>
  <si>
    <t>8 574,00</t>
  </si>
  <si>
    <t>11 940,00</t>
  </si>
  <si>
    <t>14 674,18</t>
  </si>
  <si>
    <t>14 586,30</t>
  </si>
  <si>
    <t>164 953,26</t>
  </si>
  <si>
    <t>171 426,60</t>
  </si>
  <si>
    <t>193 392,00</t>
  </si>
  <si>
    <t>205 191,36</t>
  </si>
  <si>
    <t>225 456,00</t>
  </si>
  <si>
    <t>180 121,20</t>
  </si>
  <si>
    <t>263 351,95</t>
  </si>
  <si>
    <t>25 600,00</t>
  </si>
  <si>
    <t>41 220,27</t>
  </si>
  <si>
    <t>29 001,72</t>
  </si>
  <si>
    <t>32 584,50</t>
  </si>
  <si>
    <t>государственное управление и обеспечение военной безопасности; социальное обеспечение</t>
  </si>
  <si>
    <t>44 467,20</t>
  </si>
  <si>
    <t>87 871,20</t>
  </si>
  <si>
    <t>108 585,66</t>
  </si>
  <si>
    <t>121 462,62</t>
  </si>
  <si>
    <t>130 104,00</t>
  </si>
  <si>
    <t>139 309,56</t>
  </si>
  <si>
    <t>149 273,98</t>
  </si>
  <si>
    <t>3 152,66</t>
  </si>
  <si>
    <t>18 360,00</t>
  </si>
  <si>
    <t>24 924,72</t>
  </si>
  <si>
    <t>18 943,72</t>
  </si>
  <si>
    <t>37 114,94</t>
  </si>
  <si>
    <t>55 720,98</t>
  </si>
  <si>
    <t>112 200,00</t>
  </si>
  <si>
    <t>163 800,00</t>
  </si>
  <si>
    <t>234 000,00</t>
  </si>
  <si>
    <t>344 520,00</t>
  </si>
  <si>
    <t>4 853,80</t>
  </si>
  <si>
    <t>7 536,80</t>
  </si>
  <si>
    <t>11 208,24</t>
  </si>
  <si>
    <t>образование</t>
  </si>
  <si>
    <r>
      <t xml:space="preserve">деятельность в области здравоохранения и 
</t>
    </r>
    <r>
      <t>социальных услуг</t>
    </r>
  </si>
  <si>
    <t>деятельность в области культуры, спорта, организации досуга и развлечений</t>
  </si>
  <si>
    <t>предоставление прочих видов услуг</t>
  </si>
  <si>
    <r>
      <rPr>
        <rFont val="Times New Roman"/>
        <b val="false"/>
        <sz val="12"/>
      </rPr>
      <t>Фонд зарплаты работающих во всех организациях   муниципальной формы собственности</t>
    </r>
  </si>
  <si>
    <r>
      <rPr>
        <rFont val="Times New Roman"/>
        <b val="false"/>
        <i val="true"/>
        <sz val="12"/>
      </rPr>
      <t xml:space="preserve">Темп к предыдущему году </t>
    </r>
  </si>
  <si>
    <t>деятельность в области здравоохранения и социальных услуг</t>
  </si>
  <si>
    <r>
      <rPr>
        <rFont val="Times New Roman"/>
        <b val="false"/>
        <sz val="12"/>
      </rPr>
      <t xml:space="preserve">Фонд зарплаты работников органов местного самоуправления </t>
    </r>
  </si>
  <si>
    <r>
      <rPr>
        <rFont val="Times New Roman"/>
        <b val="false"/>
        <sz val="12"/>
      </rPr>
      <t>Среднемесячная зарплата работающих во всех организациях  муниципальной формы собственности</t>
    </r>
  </si>
  <si>
    <r>
      <rPr>
        <rFont val="Times New Roman"/>
        <b val="false"/>
        <i val="true"/>
        <sz val="12"/>
      </rPr>
      <t xml:space="preserve">Темп к предыдущему году </t>
    </r>
  </si>
  <si>
    <r>
      <rPr>
        <rFont val="Times New Roman"/>
        <b val="false"/>
        <sz val="12"/>
      </rPr>
      <t xml:space="preserve">Среднемесячная зарплата работников органов местного самоуправления </t>
    </r>
  </si>
  <si>
    <r>
      <rPr>
        <rFont val="Times New Roman"/>
        <b val="false"/>
        <sz val="12"/>
      </rPr>
      <t>предоставление прочих видов услуг</t>
    </r>
  </si>
  <si>
    <t>*отчитывающиеся в органы государственной статистики</t>
  </si>
  <si>
    <r>
      <rPr>
        <rFont val="Times New Roman"/>
        <b val="false"/>
        <i val="true"/>
        <sz val="12"/>
      </rPr>
      <t xml:space="preserve">Темп к предыдущему году </t>
    </r>
  </si>
  <si>
    <r>
      <rPr>
        <rFont val="Times New Roman"/>
        <b val="false"/>
        <i val="true"/>
        <sz val="12"/>
      </rPr>
      <t xml:space="preserve">Темп к предыдущему году </t>
    </r>
  </si>
  <si>
    <r>
      <rPr>
        <rFont val="Times New Roman"/>
        <b val="false"/>
        <sz val="12"/>
      </rPr>
      <t xml:space="preserve">Среднегодовая численность работников органов местного самоуправления </t>
    </r>
  </si>
  <si>
    <t>Таблица 2</t>
  </si>
  <si>
    <r>
      <rPr>
        <rFont val="Times New Roman"/>
        <b val="false"/>
        <i val="true"/>
        <sz val="12"/>
      </rPr>
      <t xml:space="preserve">Темп к предыдущему году </t>
    </r>
  </si>
  <si>
    <r>
      <rPr>
        <rFont val="Times New Roman"/>
        <b val="false"/>
        <sz val="12"/>
      </rPr>
      <t>Фонд зарплаты по территории всего (без выплат социального характера)</t>
    </r>
  </si>
  <si>
    <t>Показатели труда по бюджетообразующим предприятиям</t>
  </si>
  <si>
    <r>
      <rPr>
        <rFont val="Times New Roman"/>
        <b val="false"/>
        <sz val="12"/>
      </rPr>
      <t>Среднегодовая численность работающих во всех организациях муниципальной формы собственности</t>
    </r>
  </si>
  <si>
    <r>
      <rPr>
        <rFont val="Times New Roman"/>
        <b val="false"/>
        <i val="true"/>
        <sz val="12"/>
      </rPr>
      <t xml:space="preserve">Темп к предыдущему году </t>
    </r>
  </si>
  <si>
    <r>
      <rPr>
        <rFont val="Times New Roman"/>
        <b val="false"/>
        <sz val="12"/>
      </rPr>
      <t>Среднемесячная начисленная заработная плата</t>
    </r>
  </si>
  <si>
    <t>Вводится вручную исполнителем или вычисляется автоматически на основе введеных данных по всем видам экономической деятельности</t>
  </si>
  <si>
    <r>
      <rPr>
        <rFont val="Times New Roman"/>
        <b val="false"/>
        <i val="true"/>
        <sz val="12"/>
      </rPr>
      <t xml:space="preserve">Темп к предыдущему году </t>
    </r>
  </si>
  <si>
    <t>Рассчитывается на основе введенных данных о фондах заработной платы и общей численности работников</t>
  </si>
  <si>
    <r>
      <rPr>
        <rFont val="Times New Roman"/>
        <b val="false"/>
        <i val="true"/>
        <sz val="12"/>
      </rPr>
      <t xml:space="preserve">Темп к предыдущему году </t>
    </r>
  </si>
  <si>
    <t>Среднесписочная численность работников - итого</t>
  </si>
  <si>
    <t>4 018,00</t>
  </si>
  <si>
    <t>4 124,00</t>
  </si>
  <si>
    <t>4 093,00</t>
  </si>
  <si>
    <t>4 160,00</t>
  </si>
  <si>
    <t>4 217,00</t>
  </si>
  <si>
    <t>4 182,00</t>
  </si>
  <si>
    <t>4 363,00</t>
  </si>
  <si>
    <t>4 040,00</t>
  </si>
  <si>
    <t>4 503,00</t>
  </si>
  <si>
    <t>4 220,00</t>
  </si>
  <si>
    <t>4 109,00</t>
  </si>
  <si>
    <t>При заполнении вместо "Бюджетообразующее предприятие N" указать форму собственности предприятия и его название. Например: ООО "Амилко" или Миллеровский филиал ОАО "Астон".</t>
  </si>
  <si>
    <r>
      <t xml:space="preserve">в т.ч. по видам экономической деятельности 
</t>
    </r>
    <r>
      <t>(справочно: сумма по видам деятельности в сравнении с "Фонд зарплаты по территории всего ")</t>
    </r>
  </si>
  <si>
    <r>
      <rPr>
        <rFont val="Times New Roman"/>
        <b val="false"/>
        <i val="true"/>
        <sz val="12"/>
      </rPr>
      <t xml:space="preserve">Справочно расчет Среднемесячной начисленной заработной платы                                               
</t>
    </r>
    <r>
      <rPr>
        <rFont val="Times New Roman"/>
        <b val="false"/>
        <i val="true"/>
        <sz val="12"/>
      </rPr>
      <t>в том числе:</t>
    </r>
  </si>
  <si>
    <t>Рассчитывается на основе введенных данных о средней заработной плате и общей численности работников</t>
  </si>
  <si>
    <t>1 315,00</t>
  </si>
  <si>
    <t>1 310,00</t>
  </si>
  <si>
    <t>1 334,00</t>
  </si>
  <si>
    <t>1 330,00</t>
  </si>
  <si>
    <t>1 335,00</t>
  </si>
  <si>
    <t>1 340,00</t>
  </si>
  <si>
    <t>1 345,00</t>
  </si>
  <si>
    <t>1 290,00</t>
  </si>
  <si>
    <t>1 373,00</t>
  </si>
  <si>
    <t>1 370,00</t>
  </si>
  <si>
    <t>1 332,00</t>
  </si>
  <si>
    <t>1 000,00</t>
  </si>
  <si>
    <t>1 005,00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</si>
</sst>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#,##0.000" formatCode="#,##0.000" numFmtId="1004"/>
    <numFmt co:extendedFormatCode="General" formatCode="General" numFmtId="1000"/>
    <numFmt co:extendedFormatCode="#,##0.0" formatCode="#,##0.0" numFmtId="1001"/>
    <numFmt co:extendedFormatCode="dd\.mm" formatCode="dd\.mm" numFmtId="1005"/>
    <numFmt co:extendedFormatCode="#,##0.00" formatCode="#,##0.00" numFmtId="1002"/>
    <numFmt co:extendedFormatCode="General" formatCode="General" numFmtId="1003"/>
  </numFmts>
  <fonts count="30">
    <font>
      <name val="Calibri"/>
      <sz val="11"/>
    </font>
    <font>
      <name val="XO Thames"/>
      <sz val="12"/>
    </font>
    <font>
      <name val="Times New Roman"/>
      <sz val="14"/>
    </font>
    <font>
      <name val="Times New Roman"/>
      <i val="true"/>
      <sz val="12"/>
    </font>
    <font>
      <name val="Times New Roman"/>
      <sz val="12"/>
    </font>
    <font>
      <name val="Times New Roman"/>
      <i val="true"/>
      <color rgb="000000" tint="0"/>
      <sz val="12"/>
    </font>
    <font>
      <name val="Times New Roman"/>
      <sz val="16"/>
    </font>
    <font>
      <name val="Calibri"/>
      <b val="true"/>
      <color rgb="0000FF" tint="0"/>
      <sz val="14"/>
    </font>
    <font>
      <name val="Arial Cyr"/>
      <sz val="10"/>
    </font>
    <font>
      <name val="Times New Roman"/>
      <b val="true"/>
      <sz val="14"/>
    </font>
    <font>
      <name val="Times New Roman"/>
      <sz val="10"/>
    </font>
    <font>
      <name val="Times New Roman"/>
      <color theme="1" tint="0"/>
      <sz val="11"/>
    </font>
    <font>
      <name val="Times New Roman"/>
      <color rgb="002060" tint="0"/>
      <sz val="12"/>
    </font>
    <font>
      <name val="Times New Roman"/>
      <color rgb="000000" tint="0"/>
      <sz val="12"/>
    </font>
    <font>
      <name val="Times New Roman"/>
      <sz val="11"/>
    </font>
    <font>
      <name val="Times New Roman"/>
      <color theme="10" tint="0"/>
      <sz val="16"/>
      <u val="single"/>
    </font>
    <font>
      <name val="Times New Roman"/>
      <b val="true"/>
      <sz val="16"/>
    </font>
    <font>
      <name val="Times New Roman"/>
      <b val="true"/>
      <sz val="12"/>
    </font>
    <font>
      <name val="Times New Roman"/>
      <color rgb="FF0000" tint="0"/>
      <sz val="10"/>
    </font>
    <font>
      <name val="Times New Roman"/>
      <b val="true"/>
      <color rgb="C00000" tint="0"/>
      <sz val="11"/>
    </font>
    <font>
      <name val="Times New Roman"/>
      <b val="true"/>
      <color rgb="C00000" tint="0"/>
      <sz val="10"/>
    </font>
    <font>
      <name val="Times New Roman"/>
      <b val="true"/>
      <color rgb="C00000" tint="0"/>
      <sz val="12"/>
    </font>
    <font>
      <name val="Times New Roman"/>
      <sz val="9"/>
    </font>
    <font>
      <name val="Times New Roman"/>
      <b val="true"/>
      <i val="true"/>
      <sz val="12"/>
    </font>
    <font>
      <name val="Times New Roman"/>
      <color rgb="FF0000" tint="0"/>
      <sz val="12"/>
    </font>
    <font>
      <name val="Times New Roman"/>
      <i val="false"/>
      <sz val="12"/>
    </font>
    <font>
      <name val="Times New Roman"/>
      <b val="true"/>
      <sz val="10"/>
    </font>
    <font>
      <name val="Times New Roman"/>
      <b val="false"/>
      <sz val="12"/>
    </font>
    <font>
      <name val="Times New Roman"/>
      <b val="false"/>
      <i val="true"/>
      <sz val="12"/>
    </font>
    <font>
      <name val="Times New Roman"/>
      <b val="true"/>
      <color theme="1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3" tint="0.79998168889431442"/>
      </patternFill>
    </fill>
  </fills>
  <borders count="13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270">
    <xf applyBorder="false" applyFill="false" applyFont="fals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/>
    </xf>
    <xf applyAlignment="true" applyBorder="true" applyFill="true" applyFont="true" applyNumberFormat="true" borderId="1" fillId="2" fontId="3" numFmtId="1000" quotePrefix="false">
      <alignment horizontal="left" vertical="center" wrapText="true"/>
    </xf>
    <xf applyAlignment="true" applyBorder="true" applyFill="false" applyFont="true" applyNumberFormat="true" borderId="2" fillId="0" fontId="4" numFmtId="1000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left" vertical="center" wrapText="true"/>
    </xf>
    <xf applyAlignment="true" applyBorder="true" applyFill="true" applyFont="true" applyNumberFormat="true" borderId="1" fillId="2" fontId="5" numFmtId="1000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/>
    </xf>
    <xf applyAlignment="true" applyBorder="true" applyFill="true" applyFont="true" applyNumberFormat="true" borderId="1" fillId="2" fontId="4" numFmtId="1001" quotePrefix="false">
      <alignment horizontal="center" vertical="center"/>
    </xf>
    <xf applyAlignment="true" applyBorder="true" applyFill="true" applyFont="true" applyNumberFormat="true" borderId="1" fillId="2" fontId="4" numFmtId="1002" quotePrefix="false">
      <alignment horizontal="center" vertical="center"/>
      <protection locked="false"/>
    </xf>
    <xf applyAlignment="true" applyBorder="true" applyFill="true" applyFont="true" applyNumberFormat="true" borderId="1" fillId="2" fontId="3" numFmtId="1001" quotePrefix="false">
      <alignment horizontal="center" vertical="center"/>
    </xf>
    <xf applyAlignment="true" applyBorder="false" applyFill="false" applyFont="true" applyNumberFormat="true" borderId="0" fillId="0" fontId="6" numFmtId="1003" quotePrefix="false">
      <alignment horizontal="center" wrapText="true"/>
    </xf>
    <xf applyBorder="false" applyFill="false" applyFont="true" applyNumberFormat="true" borderId="0" fillId="0" fontId="4" numFmtId="1002" quotePrefix="false">
      <protection locked="false"/>
    </xf>
    <xf applyAlignment="true" applyBorder="false" applyFill="true" applyFont="true" applyNumberFormat="true" borderId="0" fillId="3" fontId="7" numFmtId="1000" quotePrefix="false">
      <alignment horizontal="center"/>
      <protection locked="false"/>
    </xf>
    <xf applyBorder="false" applyFill="false" applyFont="true" applyNumberFormat="true" borderId="0" fillId="0" fontId="8" numFmtId="1000" quotePrefix="false"/>
    <xf applyAlignment="true" applyBorder="false" applyFill="false" applyFont="true" applyNumberFormat="true" borderId="0" fillId="0" fontId="9" numFmtId="1000" quotePrefix="false">
      <alignment vertical="top" wrapText="true"/>
    </xf>
    <xf applyBorder="true" applyFill="false" applyFont="true" applyNumberFormat="true" borderId="3" fillId="0" fontId="4" numFmtId="1002" quotePrefix="false">
      <protection locked="false"/>
    </xf>
    <xf applyAlignment="true" applyBorder="true" applyFill="true" applyFont="true" applyNumberFormat="true" borderId="1" fillId="3" fontId="4" numFmtId="1001" quotePrefix="false">
      <alignment horizontal="right"/>
      <protection hidden="true"/>
    </xf>
    <xf applyBorder="false" applyFill="false" applyFont="true" applyNumberFormat="true" borderId="0" fillId="0" fontId="10" numFmtId="1000" quotePrefix="false">
      <protection locked="false"/>
    </xf>
    <xf applyBorder="false" applyFill="false" applyFont="true" applyNumberFormat="true" borderId="0" fillId="0" fontId="10" numFmtId="1000" quotePrefix="false"/>
    <xf applyBorder="true" applyFill="true" applyFont="true" applyNumberFormat="true" borderId="1" fillId="3" fontId="4" numFmtId="1002" quotePrefix="false">
      <protection locked="false"/>
    </xf>
    <xf applyBorder="false" applyFill="false" applyFont="true" applyNumberFormat="true" borderId="0" fillId="0" fontId="6" numFmtId="1000" quotePrefix="false"/>
    <xf applyBorder="true" applyFill="true" applyFont="true" applyNumberFormat="true" borderId="4" fillId="3" fontId="4" numFmtId="1002" quotePrefix="false">
      <protection locked="false"/>
    </xf>
    <xf applyBorder="true" applyFill="true" applyFont="true" applyNumberFormat="true" borderId="5" fillId="3" fontId="4" numFmtId="1002" quotePrefix="false">
      <protection locked="false"/>
    </xf>
    <xf applyAlignment="true" applyBorder="true" applyFill="true" applyFont="true" applyNumberFormat="true" borderId="1" fillId="2" fontId="3" numFmtId="1001" quotePrefix="false">
      <alignment horizontal="center" vertical="center"/>
      <protection locked="false"/>
    </xf>
    <xf applyBorder="false" applyFill="false" applyFont="true" applyNumberFormat="true" borderId="0" fillId="0" fontId="3" numFmtId="1001" quotePrefix="false">
      <protection locked="false"/>
    </xf>
    <xf applyBorder="false" applyFill="false" applyFont="true" applyNumberFormat="true" borderId="0" fillId="0" fontId="3" numFmtId="1001" quotePrefix="false"/>
    <xf applyAlignment="true" applyBorder="false" applyFill="false" applyFont="true" applyNumberFormat="true" borderId="0" fillId="0" fontId="9" numFmtId="1000" quotePrefix="false">
      <alignment vertical="center" wrapText="true"/>
    </xf>
    <xf applyAlignment="true" applyBorder="false" applyFill="false" applyFont="true" applyNumberFormat="true" borderId="0" fillId="0" fontId="4" numFmtId="1000" quotePrefix="false">
      <alignment vertical="top" wrapText="true"/>
    </xf>
    <xf applyAlignment="true" applyBorder="true" applyFill="false" applyFont="true" applyNumberFormat="true" borderId="1" fillId="0" fontId="4" numFmtId="1001" quotePrefix="false">
      <alignment horizontal="center" vertical="center"/>
    </xf>
    <xf applyBorder="true" applyFill="false" applyFont="true" applyNumberFormat="true" borderId="1" fillId="0" fontId="3" numFmtId="1001" quotePrefix="false"/>
    <xf applyBorder="true" applyFill="false" applyFont="true" applyNumberFormat="true" borderId="4" fillId="0" fontId="3" numFmtId="1001" quotePrefix="false"/>
    <xf applyBorder="true" applyFill="false" applyFont="true" applyNumberFormat="true" borderId="5" fillId="0" fontId="3" numFmtId="1001" quotePrefix="false"/>
    <xf applyAlignment="true" applyBorder="false" applyFill="false" applyFont="true" applyNumberFormat="true" borderId="0" fillId="0" fontId="11" numFmtId="1000" quotePrefix="false">
      <alignment horizontal="center" vertical="top"/>
    </xf>
    <xf applyAlignment="true" applyBorder="false" applyFill="false" applyFont="true" applyNumberFormat="true" borderId="0" fillId="0" fontId="4" numFmtId="1000" quotePrefix="false">
      <alignment horizontal="left" indent="1" vertical="top" wrapText="true"/>
    </xf>
    <xf applyBorder="false" applyFill="false" applyFont="true" applyNumberFormat="true" borderId="0" fillId="0" fontId="4" numFmtId="1001" quotePrefix="false"/>
    <xf applyAlignment="true" applyBorder="true" applyFill="true" applyFont="true" applyNumberFormat="true" borderId="1" fillId="2" fontId="12" numFmtId="1002" quotePrefix="false">
      <alignment horizontal="center" vertical="center"/>
      <protection locked="false"/>
    </xf>
    <xf applyAlignment="true" applyBorder="false" applyFill="false" applyFont="true" applyNumberFormat="true" borderId="0" fillId="0" fontId="6" numFmtId="1000" quotePrefix="false">
      <alignment horizontal="center"/>
    </xf>
    <xf applyAlignment="true" applyBorder="true" applyFill="true" applyFont="true" applyNumberFormat="true" borderId="1" fillId="2" fontId="4" numFmtId="1002" quotePrefix="false">
      <alignment horizontal="center" vertical="center"/>
    </xf>
    <xf applyAlignment="true" applyBorder="true" applyFill="true" applyFont="true" applyNumberFormat="true" borderId="1" fillId="3" fontId="13" numFmtId="1001" quotePrefix="false">
      <alignment horizontal="center" vertical="center" wrapText="true"/>
      <protection locked="false"/>
    </xf>
    <xf applyAlignment="true" applyBorder="true" applyFill="false" applyFont="true" applyNumberFormat="true" borderId="6" fillId="0" fontId="14" numFmtId="1000" quotePrefix="false">
      <alignment horizontal="center"/>
    </xf>
    <xf applyAlignment="true" applyBorder="true" applyFill="false" applyFont="true" applyNumberFormat="true" borderId="7" fillId="0" fontId="14" numFmtId="1000" quotePrefix="false">
      <alignment horizontal="center"/>
    </xf>
    <xf applyAlignment="true" applyBorder="true" applyFill="false" applyFont="true" applyNumberFormat="true" borderId="8" fillId="0" fontId="14" numFmtId="1000" quotePrefix="false">
      <alignment horizontal="center"/>
    </xf>
    <xf applyAlignment="true" applyBorder="true" applyFill="false" applyFont="true" applyNumberFormat="true" borderId="9" fillId="0" fontId="14" numFmtId="1000" quotePrefix="false">
      <alignment horizontal="center"/>
    </xf>
    <xf applyAlignment="true" applyBorder="true" applyFill="false" applyFont="true" applyNumberFormat="true" borderId="10" fillId="0" fontId="14" numFmtId="1000" quotePrefix="false">
      <alignment horizontal="center"/>
    </xf>
    <xf applyAlignment="true" applyBorder="true" applyFill="false" applyFont="true" applyNumberFormat="true" borderId="11" fillId="0" fontId="14" numFmtId="1000" quotePrefix="false">
      <alignment horizontal="center"/>
    </xf>
    <xf applyAlignment="true" applyBorder="true" applyFill="false" applyFont="true" applyNumberFormat="true" borderId="12" fillId="0" fontId="14" numFmtId="1000" quotePrefix="false">
      <alignment horizontal="center"/>
    </xf>
    <xf applyAlignment="true" applyBorder="true" applyFill="false" applyFont="true" applyNumberFormat="true" borderId="13" fillId="0" fontId="14" numFmtId="1000" quotePrefix="false">
      <alignment horizontal="center"/>
    </xf>
    <xf applyAlignment="true" applyBorder="false" applyFill="false" applyFont="true" applyNumberFormat="true" borderId="0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15" numFmtId="1000" quotePrefix="false">
      <alignment vertical="top" wrapText="true"/>
    </xf>
    <xf applyAlignment="true" applyBorder="false" applyFill="false" applyFont="true" applyNumberFormat="true" borderId="0" fillId="0" fontId="16" numFmtId="1000" quotePrefix="false">
      <alignment horizontal="right" vertical="center" wrapText="true"/>
    </xf>
    <xf applyAlignment="true" applyBorder="true" applyFill="false" applyFont="true" applyNumberFormat="true" borderId="3" fillId="0" fontId="4" numFmtId="1002" quotePrefix="false">
      <alignment horizontal="right"/>
      <protection locked="false"/>
    </xf>
    <xf applyAlignment="true" applyBorder="true" applyFill="false" applyFont="true" applyNumberFormat="true" borderId="14" fillId="0" fontId="13" numFmtId="1004" quotePrefix="false">
      <alignment horizontal="center" vertical="center" wrapText="true"/>
    </xf>
    <xf applyAlignment="true" applyBorder="true" applyFill="false" applyFont="true" applyNumberFormat="true" borderId="14" fillId="0" fontId="14" numFmtId="1000" quotePrefix="false">
      <alignment horizontal="center"/>
    </xf>
    <xf applyAlignment="true" applyBorder="true" applyFill="false" applyFont="true" applyNumberFormat="true" borderId="15" fillId="0" fontId="14" numFmtId="1000" quotePrefix="false">
      <alignment horizontal="center"/>
    </xf>
    <xf applyAlignment="true" applyBorder="true" applyFill="false" applyFont="true" applyNumberFormat="true" borderId="16" fillId="0" fontId="14" numFmtId="1000" quotePrefix="false">
      <alignment horizontal="center"/>
    </xf>
    <xf applyAlignment="true" applyBorder="true" applyFill="false" applyFont="true" applyNumberFormat="true" borderId="17" fillId="0" fontId="14" numFmtId="1000" quotePrefix="false">
      <alignment horizontal="center"/>
    </xf>
    <xf applyAlignment="true" applyBorder="true" applyFill="false" applyFont="true" applyNumberFormat="true" borderId="18" fillId="0" fontId="14" numFmtId="1000" quotePrefix="false">
      <alignment horizontal="center"/>
    </xf>
    <xf applyAlignment="true" applyBorder="true" applyFill="false" applyFont="true" applyNumberFormat="true" borderId="19" fillId="0" fontId="14" numFmtId="1000" quotePrefix="false">
      <alignment horizontal="center"/>
    </xf>
    <xf applyAlignment="true" applyBorder="true" applyFill="false" applyFont="true" applyNumberFormat="true" borderId="20" fillId="0" fontId="14" numFmtId="1000" quotePrefix="false">
      <alignment horizontal="center"/>
    </xf>
    <xf applyAlignment="true" applyBorder="true" applyFill="false" applyFont="true" applyNumberFormat="true" borderId="21" fillId="0" fontId="14" numFmtId="1000" quotePrefix="false">
      <alignment horizontal="center"/>
    </xf>
    <xf applyAlignment="true" applyBorder="true" applyFill="false" applyFont="true" applyNumberFormat="true" borderId="1" fillId="0" fontId="4" numFmtId="1002" quotePrefix="false">
      <alignment horizontal="right"/>
    </xf>
    <xf applyAlignment="true" applyBorder="true" applyFill="false" applyFont="true" applyNumberFormat="true" borderId="4" fillId="0" fontId="4" numFmtId="1002" quotePrefix="false">
      <alignment horizontal="right"/>
    </xf>
    <xf applyAlignment="true" applyBorder="true" applyFill="false" applyFont="true" applyNumberFormat="true" borderId="5" fillId="0" fontId="4" numFmtId="1002" quotePrefix="false">
      <alignment horizontal="right"/>
    </xf>
    <xf applyAlignment="true" applyBorder="false" applyFill="false" applyFont="true" applyNumberFormat="true" borderId="0" fillId="0" fontId="17" numFmtId="1000" quotePrefix="false">
      <alignment horizontal="left" vertical="top" wrapText="true"/>
    </xf>
    <xf applyBorder="false" applyFill="false" applyFont="true" applyNumberFormat="true" borderId="0" fillId="0" fontId="4" numFmtId="1001" quotePrefix="false">
      <protection locked="false"/>
    </xf>
    <xf applyAlignment="true" applyBorder="false" applyFill="false" applyFont="true" applyNumberFormat="true" borderId="0" fillId="0" fontId="4" numFmtId="1000" quotePrefix="false">
      <alignment horizontal="center" vertical="center" wrapText="true"/>
    </xf>
    <xf applyAlignment="true" applyBorder="false" applyFill="false" applyFont="true" applyNumberFormat="true" borderId="0" fillId="0" fontId="17" numFmtId="1002" quotePrefix="false">
      <alignment horizontal="right"/>
    </xf>
    <xf applyBorder="false" applyFill="false" applyFont="true" applyNumberFormat="true" borderId="0" fillId="0" fontId="18" numFmtId="1000" quotePrefix="false"/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4" numFmtId="1000" quotePrefix="false">
      <alignment vertical="center" wrapText="true"/>
    </xf>
    <xf applyAlignment="true" applyBorder="false" applyFill="false" applyFont="true" applyNumberFormat="true" borderId="0" fillId="0" fontId="4" numFmtId="1000" quotePrefix="false">
      <alignment horizontal="right" vertical="center" wrapText="true"/>
    </xf>
    <xf applyAlignment="true" applyBorder="false" applyFill="false" applyFont="true" applyNumberFormat="true" borderId="0" fillId="0" fontId="14" numFmtId="1000" quotePrefix="false">
      <alignment horizontal="center" vertical="center" wrapText="true"/>
    </xf>
    <xf applyAlignment="true" applyBorder="false" applyFill="false" applyFont="true" applyNumberFormat="true" borderId="0" fillId="0" fontId="10" numFmtId="1000" quotePrefix="false">
      <alignment horizontal="right" vertical="center" wrapText="true"/>
    </xf>
    <xf applyAlignment="true" applyBorder="true" applyFill="false" applyFont="true" applyNumberFormat="true" borderId="22" fillId="0" fontId="19" numFmtId="1000" quotePrefix="false">
      <alignment horizontal="center" vertical="center" wrapText="true"/>
    </xf>
    <xf applyAlignment="true" applyBorder="true" applyFill="false" applyFont="true" applyNumberFormat="true" borderId="23" fillId="0" fontId="19" numFmtId="1000" quotePrefix="false">
      <alignment horizontal="center" vertical="center" wrapText="true"/>
    </xf>
    <xf applyAlignment="true" applyBorder="true" applyFill="false" applyFont="true" applyNumberFormat="true" borderId="24" fillId="0" fontId="19" numFmtId="1000" quotePrefix="false">
      <alignment horizontal="center" vertical="center" wrapText="true"/>
    </xf>
    <xf applyAlignment="true" applyBorder="true" applyFill="false" applyFont="true" applyNumberFormat="true" borderId="25" fillId="0" fontId="19" numFmtId="1000" quotePrefix="false">
      <alignment horizontal="center" vertical="center" wrapText="true"/>
    </xf>
    <xf applyAlignment="true" applyBorder="true" applyFill="false" applyFont="true" applyNumberFormat="true" borderId="26" fillId="0" fontId="19" numFmtId="1000" quotePrefix="false">
      <alignment horizontal="center" vertical="center" wrapText="true"/>
    </xf>
    <xf applyAlignment="true" applyBorder="true" applyFill="false" applyFont="true" applyNumberFormat="true" borderId="27" fillId="0" fontId="19" numFmtId="1000" quotePrefix="false">
      <alignment horizontal="center" vertical="center" wrapText="true"/>
    </xf>
    <xf applyAlignment="true" applyBorder="true" applyFill="false" applyFont="true" applyNumberFormat="true" borderId="4" fillId="0" fontId="20" numFmtId="1000" quotePrefix="false">
      <alignment horizontal="center" vertical="center"/>
      <protection hidden="true"/>
    </xf>
    <xf applyAlignment="true" applyBorder="true" applyFill="false" applyFont="true" applyNumberFormat="true" borderId="28" fillId="0" fontId="20" numFmtId="1000" quotePrefix="false">
      <alignment horizontal="center" vertical="center"/>
      <protection hidden="true"/>
    </xf>
    <xf applyAlignment="true" applyBorder="true" applyFill="false" applyFont="true" applyNumberFormat="true" borderId="29" fillId="0" fontId="20" numFmtId="1000" quotePrefix="false">
      <alignment horizontal="center" vertical="center"/>
      <protection hidden="true"/>
    </xf>
    <xf applyAlignment="true" applyBorder="true" applyFill="false" applyFont="true" applyNumberFormat="true" borderId="30" fillId="0" fontId="20" numFmtId="1000" quotePrefix="false">
      <alignment horizontal="center" vertical="center"/>
      <protection hidden="true"/>
    </xf>
    <xf applyAlignment="true" applyBorder="true" applyFill="false" applyFont="true" applyNumberFormat="true" borderId="31" fillId="0" fontId="20" numFmtId="1000" quotePrefix="false">
      <alignment horizontal="center" vertical="center"/>
      <protection hidden="true"/>
    </xf>
    <xf applyAlignment="true" applyBorder="true" applyFill="false" applyFont="true" applyNumberFormat="true" borderId="32" fillId="0" fontId="20" numFmtId="1000" quotePrefix="false">
      <alignment horizontal="center" vertical="center"/>
      <protection hidden="true"/>
    </xf>
    <xf applyAlignment="true" applyBorder="true" applyFill="false" applyFont="true" applyNumberFormat="true" borderId="5" fillId="0" fontId="20" numFmtId="1000" quotePrefix="false">
      <alignment vertical="center"/>
      <protection hidden="true"/>
    </xf>
    <xf applyAlignment="true" applyBorder="true" applyFill="true" applyFont="true" applyNumberFormat="true" borderId="1" fillId="2" fontId="17" numFmtId="1000" quotePrefix="false">
      <alignment horizontal="left" vertical="center" wrapText="true"/>
    </xf>
    <xf applyAlignment="true" applyBorder="true" applyFill="true" applyFont="true" applyNumberFormat="true" borderId="1" fillId="2" fontId="17" numFmtId="1000" quotePrefix="false">
      <alignment horizontal="center" vertical="center" wrapText="true"/>
    </xf>
    <xf applyAlignment="true" applyBorder="true" applyFill="true" applyFont="true" applyNumberFormat="true" borderId="1" fillId="2" fontId="17" numFmtId="1000" quotePrefix="false">
      <alignment horizontal="center" vertical="center"/>
    </xf>
    <xf applyAlignment="true" applyBorder="false" applyFill="false" applyFont="true" applyNumberFormat="true" borderId="0" fillId="0" fontId="17" numFmtId="1000" quotePrefix="false">
      <alignment vertical="center" wrapText="true"/>
    </xf>
    <xf applyAlignment="true" applyBorder="true" applyFill="false" applyFont="true" applyNumberFormat="true" borderId="3" fillId="0" fontId="17" numFmtId="1000" quotePrefix="false">
      <alignment horizontal="center"/>
    </xf>
    <xf applyAlignment="true" applyBorder="true" applyFill="false" applyFont="true" applyNumberFormat="true" borderId="33" fillId="0" fontId="17" numFmtId="1000" quotePrefix="false">
      <alignment horizontal="center"/>
    </xf>
    <xf applyAlignment="true" applyBorder="true" applyFill="false" applyFont="true" applyNumberFormat="true" borderId="1" fillId="0" fontId="17" numFmtId="1000" quotePrefix="false">
      <alignment horizontal="center"/>
    </xf>
    <xf applyAlignment="true" applyBorder="true" applyFill="false" applyFont="true" applyNumberFormat="true" borderId="4" fillId="0" fontId="17" numFmtId="1000" quotePrefix="false">
      <alignment horizontal="center"/>
    </xf>
    <xf applyAlignment="true" applyBorder="true" applyFill="false" applyFont="true" applyNumberFormat="true" borderId="5" fillId="0" fontId="17" numFmtId="1000" quotePrefix="false">
      <alignment horizontal="center"/>
    </xf>
    <xf applyAlignment="true" applyBorder="true" applyFill="false" applyFont="true" applyNumberFormat="true" borderId="34" fillId="0" fontId="4" numFmtId="1000" quotePrefix="false">
      <alignment horizontal="center" vertical="center" wrapText="true"/>
    </xf>
    <xf applyAlignment="true" applyBorder="true" applyFill="true" applyFont="true" applyNumberFormat="true" borderId="35" fillId="2" fontId="17" numFmtId="1000" quotePrefix="false">
      <alignment horizontal="left" vertical="center" wrapText="true"/>
    </xf>
    <xf applyAlignment="true" applyBorder="true" applyFill="true" applyFont="true" applyNumberFormat="true" borderId="36" fillId="2" fontId="17" numFmtId="1000" quotePrefix="false">
      <alignment horizontal="center" vertical="center" wrapText="true"/>
    </xf>
    <xf applyAlignment="true" applyBorder="true" applyFill="true" applyFont="true" applyNumberFormat="true" borderId="1" fillId="2" fontId="21" numFmtId="1000" quotePrefix="false">
      <alignment horizontal="center" vertical="center"/>
    </xf>
    <xf applyAlignment="true" applyBorder="true" applyFill="false" applyFont="true" applyNumberFormat="true" borderId="3" fillId="0" fontId="21" numFmtId="1000" quotePrefix="false">
      <alignment horizontal="center"/>
    </xf>
    <xf applyAlignment="true" applyBorder="true" applyFill="true" applyFont="true" applyNumberFormat="true" borderId="37" fillId="2" fontId="3" numFmtId="1000" quotePrefix="false">
      <alignment horizontal="left" vertical="center" wrapText="true"/>
    </xf>
    <xf applyAlignment="true" applyBorder="true" applyFill="true" applyFont="true" applyNumberFormat="true" borderId="1" fillId="2" fontId="17" numFmtId="1002" quotePrefix="false">
      <alignment horizontal="center" vertical="center"/>
      <protection locked="false"/>
    </xf>
    <xf applyAlignment="true" applyBorder="true" applyFill="false" applyFont="true" applyNumberFormat="true" borderId="38" fillId="0" fontId="4" numFmtId="1000" quotePrefix="false">
      <alignment horizontal="center" vertical="center" wrapText="true"/>
    </xf>
    <xf applyAlignment="true" applyBorder="true" applyFill="false" applyFont="true" applyNumberFormat="true" borderId="39" fillId="0" fontId="4" numFmtId="1000" quotePrefix="false">
      <alignment horizontal="center" vertical="center" wrapText="true"/>
    </xf>
    <xf applyAlignment="true" applyBorder="true" applyFill="false" applyFont="true" applyNumberFormat="true" borderId="40" fillId="0" fontId="4" numFmtId="1000" quotePrefix="false">
      <alignment horizontal="center" vertical="center" wrapText="true"/>
    </xf>
    <xf applyAlignment="true" applyBorder="true" applyFill="false" applyFont="true" applyNumberFormat="true" borderId="41" fillId="0" fontId="4" numFmtId="1000" quotePrefix="false">
      <alignment horizontal="center" vertical="center" wrapText="true"/>
    </xf>
    <xf applyAlignment="true" applyBorder="true" applyFill="false" applyFont="true" applyNumberFormat="true" borderId="42" fillId="0" fontId="4" numFmtId="1000" quotePrefix="false">
      <alignment horizontal="center" vertical="center" wrapText="true"/>
    </xf>
    <xf applyAlignment="true" applyBorder="true" applyFill="false" applyFont="true" applyNumberFormat="true" borderId="43" fillId="0" fontId="4" numFmtId="1000" quotePrefix="false">
      <alignment horizontal="center" vertical="center" wrapText="true"/>
    </xf>
    <xf applyAlignment="true" applyBorder="true" applyFill="false" applyFont="true" applyNumberFormat="true" borderId="44" fillId="0" fontId="4" numFmtId="1000" quotePrefix="false">
      <alignment horizontal="center" vertical="center" wrapText="true"/>
    </xf>
    <xf applyAlignment="true" applyBorder="true" applyFill="false" applyFont="true" applyNumberFormat="true" borderId="45" fillId="0" fontId="4" numFmtId="1000" quotePrefix="false">
      <alignment horizontal="center" vertical="center" wrapText="true"/>
    </xf>
    <xf applyAlignment="true" applyBorder="true" applyFill="false" applyFont="true" applyNumberFormat="true" borderId="46" fillId="0" fontId="4" numFmtId="1000" quotePrefix="false">
      <alignment horizontal="center" vertical="center" wrapText="true"/>
    </xf>
    <xf applyAlignment="true" applyBorder="true" applyFill="false" applyFont="true" applyNumberFormat="true" borderId="47" fillId="0" fontId="4" numFmtId="1000" quotePrefix="false">
      <alignment horizontal="center" vertical="center" wrapText="true"/>
    </xf>
    <xf applyAlignment="true" applyBorder="true" applyFill="false" applyFont="true" applyNumberFormat="true" borderId="48" fillId="0" fontId="4" numFmtId="1000" quotePrefix="false">
      <alignment horizontal="center" vertical="center" wrapText="true"/>
    </xf>
    <xf applyAlignment="true" applyBorder="true" applyFill="false" applyFont="true" applyNumberFormat="true" borderId="49" fillId="0" fontId="4" numFmtId="1000" quotePrefix="false">
      <alignment horizontal="center" vertical="center" wrapText="true"/>
    </xf>
    <xf applyAlignment="true" applyBorder="true" applyFill="false" applyFont="true" applyNumberFormat="true" borderId="50" fillId="0" fontId="4" numFmtId="1000" quotePrefix="false">
      <alignment horizontal="center" vertical="center" wrapText="true"/>
    </xf>
    <xf applyAlignment="true" applyBorder="true" applyFill="false" applyFont="true" applyNumberFormat="true" borderId="51" fillId="0" fontId="4" numFmtId="1000" quotePrefix="false">
      <alignment horizontal="center" vertical="center" wrapText="true"/>
    </xf>
    <xf applyAlignment="true" applyBorder="true" applyFill="false" applyFont="true" applyNumberFormat="true" borderId="52" fillId="0" fontId="4" numFmtId="1000" quotePrefix="false">
      <alignment horizontal="center" vertical="center" wrapText="true"/>
    </xf>
    <xf applyAlignment="true" applyBorder="true" applyFill="false" applyFont="true" applyNumberFormat="true" borderId="53" fillId="0" fontId="4" numFmtId="1000" quotePrefix="false">
      <alignment horizontal="center" vertical="center" wrapText="true"/>
    </xf>
    <xf applyAlignment="true" applyBorder="true" applyFill="false" applyFont="true" applyNumberFormat="true" borderId="54" fillId="0" fontId="4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0" quotePrefix="false">
      <alignment horizontal="center" vertical="top"/>
    </xf>
    <xf applyAlignment="true" applyBorder="false" applyFill="false" applyFont="true" applyNumberFormat="true" borderId="0" fillId="0" fontId="4" numFmtId="1001" quotePrefix="false">
      <alignment horizontal="right"/>
      <protection locked="false"/>
    </xf>
    <xf applyAlignment="true" applyBorder="false" applyFill="false" applyFont="true" applyNumberFormat="true" borderId="0" fillId="0" fontId="22" numFmtId="1000" quotePrefix="false">
      <alignment vertical="center" wrapText="true"/>
    </xf>
    <xf applyAlignment="true" applyBorder="false" applyFill="false" applyFont="true" applyNumberFormat="true" borderId="0" fillId="0" fontId="17" numFmtId="1000" quotePrefix="false">
      <alignment vertical="center"/>
    </xf>
    <xf applyAlignment="true" applyBorder="false" applyFill="false" applyFont="true" applyNumberFormat="true" borderId="0" fillId="0" fontId="17" numFmtId="1000" quotePrefix="false">
      <alignment horizontal="center"/>
    </xf>
    <xf applyBorder="true" applyFill="false" applyFont="true" applyNumberFormat="true" borderId="5" fillId="0" fontId="8" numFmtId="1000" quotePrefix="false"/>
    <xf applyBorder="true" applyFill="false" applyFont="true" applyNumberFormat="true" borderId="3" fillId="0" fontId="17" numFmtId="1002" quotePrefix="false">
      <protection locked="false"/>
    </xf>
    <xf applyAlignment="true" applyBorder="false" applyFill="false" applyFont="true" applyNumberFormat="true" borderId="0" fillId="0" fontId="10" numFmtId="1000" quotePrefix="false">
      <alignment horizontal="center" vertical="top" wrapText="true"/>
    </xf>
    <xf applyBorder="true" applyFill="true" applyFont="true" applyNumberFormat="true" borderId="5" fillId="3" fontId="17" numFmtId="1002" quotePrefix="false">
      <protection locked="false"/>
    </xf>
    <xf applyAlignment="true" applyBorder="true" applyFill="true" applyFont="true" applyNumberFormat="true" borderId="1" fillId="2" fontId="23" numFmtId="1000" quotePrefix="false">
      <alignment horizontal="left" vertical="center" wrapText="true"/>
    </xf>
    <xf applyAlignment="true" applyBorder="true" applyFill="true" applyFont="true" applyNumberFormat="true" borderId="1" fillId="2" fontId="17" numFmtId="1001" quotePrefix="false">
      <alignment horizontal="center" vertical="center"/>
    </xf>
    <xf applyAlignment="true" applyBorder="false" applyFill="false" applyFont="true" applyNumberFormat="true" borderId="0" fillId="0" fontId="4" numFmtId="1002" quotePrefix="false">
      <alignment horizontal="right"/>
      <protection locked="false"/>
    </xf>
    <xf applyAlignment="true" applyBorder="true" applyFill="true" applyFont="true" applyNumberFormat="true" borderId="1" fillId="2" fontId="17" numFmtId="1001" quotePrefix="false">
      <alignment horizontal="center" vertical="center"/>
      <protection locked="false"/>
    </xf>
    <xf applyBorder="false" applyFill="false" applyFont="true" applyNumberFormat="true" borderId="0" fillId="0" fontId="17" numFmtId="1001" quotePrefix="false">
      <protection locked="false"/>
    </xf>
    <xf applyBorder="false" applyFill="false" applyFont="true" applyNumberFormat="true" borderId="0" fillId="0" fontId="8" numFmtId="1000" quotePrefix="false">
      <protection locked="false"/>
    </xf>
    <xf applyBorder="true" applyFill="false" applyFont="true" applyNumberFormat="true" borderId="1" fillId="0" fontId="4" numFmtId="1001" quotePrefix="false"/>
    <xf applyBorder="true" applyFill="false" applyFont="true" applyNumberFormat="true" borderId="4" fillId="0" fontId="4" numFmtId="1001" quotePrefix="false"/>
    <xf applyBorder="true" applyFill="false" applyFont="true" applyNumberFormat="true" borderId="5" fillId="0" fontId="17" numFmtId="1001" quotePrefix="false"/>
    <xf applyBorder="false" applyFill="false" applyFont="true" applyNumberFormat="true" borderId="0" fillId="0" fontId="17" numFmtId="1000" quotePrefix="false"/>
    <xf applyAlignment="true" applyBorder="false" applyFill="false" applyFont="true" applyNumberFormat="true" borderId="0" fillId="0" fontId="3" numFmtId="1000" quotePrefix="false">
      <alignment horizontal="right" vertical="top" wrapText="true"/>
    </xf>
    <xf applyAlignment="true" applyBorder="false" applyFill="false" applyFont="true" applyNumberFormat="true" borderId="0" fillId="0" fontId="17" numFmtId="1000" quotePrefix="false">
      <alignment horizontal="center" vertical="top" wrapText="true"/>
    </xf>
    <xf applyBorder="false" applyFill="false" applyFont="true" applyNumberFormat="true" borderId="0" fillId="0" fontId="4" numFmtId="1002" quotePrefix="false"/>
    <xf applyAlignment="true" applyBorder="false" applyFill="false" applyFont="true" applyNumberFormat="true" borderId="0" fillId="0" fontId="4" numFmtId="1000" quotePrefix="false">
      <alignment horizontal="left" vertical="top" wrapText="true"/>
    </xf>
    <xf applyBorder="true" applyFill="false" applyFont="true" applyNumberFormat="true" borderId="3" fillId="0" fontId="4" numFmtId="1002" quotePrefix="false"/>
    <xf applyBorder="true" applyFill="false" applyFont="true" applyNumberFormat="true" borderId="1" fillId="0" fontId="4" numFmtId="1002" quotePrefix="false"/>
    <xf applyBorder="true" applyFill="false" applyFont="true" applyNumberFormat="true" borderId="4" fillId="0" fontId="4" numFmtId="1002" quotePrefix="false"/>
    <xf applyBorder="true" applyFill="false" applyFont="true" applyNumberFormat="true" borderId="5" fillId="0" fontId="4" numFmtId="1002" quotePrefix="false"/>
    <xf applyAlignment="true" applyBorder="true" applyFill="true" applyFont="true" applyNumberFormat="true" borderId="55" fillId="2" fontId="4" numFmtId="1000" quotePrefix="false">
      <alignment horizontal="left" vertical="center" wrapText="true"/>
    </xf>
    <xf applyAlignment="true" applyBorder="true" applyFill="true" applyFont="true" applyNumberFormat="true" borderId="56" fillId="2" fontId="4" numFmtId="1000" quotePrefix="false">
      <alignment horizontal="center" vertical="center"/>
    </xf>
    <xf applyAlignment="true" applyBorder="true" applyFill="true" applyFont="true" applyNumberFormat="true" borderId="57" fillId="2" fontId="4" numFmtId="1002" quotePrefix="false">
      <alignment horizontal="center" vertical="center"/>
      <protection locked="false"/>
    </xf>
    <xf applyBorder="false" applyFill="false" applyFont="true" applyNumberFormat="true" borderId="0" fillId="0" fontId="24" numFmtId="1001" quotePrefix="false"/>
    <xf applyAlignment="true" applyBorder="false" applyFill="true" applyFont="true" applyNumberFormat="true" borderId="0" fillId="2" fontId="3" numFmtId="1000" quotePrefix="false">
      <alignment horizontal="left" vertical="center" wrapText="true"/>
    </xf>
    <xf applyAlignment="true" applyBorder="false" applyFill="true" applyFont="true" applyNumberFormat="true" borderId="0" fillId="2" fontId="5" numFmtId="1000" quotePrefix="false">
      <alignment horizontal="center" vertical="center" wrapText="true"/>
    </xf>
    <xf applyAlignment="true" applyBorder="false" applyFill="true" applyFont="true" applyNumberFormat="true" borderId="0" fillId="2" fontId="4" numFmtId="1001" quotePrefix="false">
      <alignment horizontal="center" vertical="center"/>
    </xf>
    <xf applyAlignment="true" applyBorder="false" applyFill="true" applyFont="true" applyNumberFormat="true" borderId="0" fillId="2" fontId="3" numFmtId="1001" quotePrefix="false">
      <alignment horizontal="center" vertical="center"/>
    </xf>
    <xf applyAlignment="true" applyBorder="false" applyFill="true" applyFont="true" applyNumberFormat="true" borderId="0" fillId="2" fontId="3" numFmtId="1001" quotePrefix="false">
      <alignment horizontal="center" vertical="center"/>
      <protection locked="false"/>
    </xf>
    <xf applyAlignment="true" applyBorder="true" applyFill="true" applyFont="true" applyNumberFormat="true" borderId="58" fillId="2" fontId="25" numFmtId="1000" quotePrefix="false">
      <alignment horizontal="center" vertical="center" wrapText="true"/>
    </xf>
    <xf applyAlignment="true" applyBorder="true" applyFill="true" applyFont="true" applyNumberFormat="true" borderId="59" fillId="2" fontId="25" numFmtId="1000" quotePrefix="false">
      <alignment horizontal="center" vertical="center" wrapText="true"/>
    </xf>
    <xf applyAlignment="true" applyBorder="true" applyFill="true" applyFont="true" applyNumberFormat="true" borderId="60" fillId="2" fontId="25" numFmtId="1000" quotePrefix="false">
      <alignment horizontal="center" vertical="center" wrapText="true"/>
    </xf>
    <xf applyAlignment="true" applyBorder="true" applyFill="true" applyFont="true" applyNumberFormat="true" borderId="61" fillId="2" fontId="25" numFmtId="1000" quotePrefix="false">
      <alignment horizontal="center" vertical="center" wrapText="true"/>
    </xf>
    <xf applyAlignment="true" applyBorder="true" applyFill="true" applyFont="true" applyNumberFormat="true" borderId="62" fillId="2" fontId="25" numFmtId="1000" quotePrefix="false">
      <alignment horizontal="center" vertical="center" wrapText="true"/>
    </xf>
    <xf applyAlignment="true" applyBorder="true" applyFill="true" applyFont="true" applyNumberFormat="true" borderId="63" fillId="2" fontId="25" numFmtId="1000" quotePrefix="false">
      <alignment horizontal="center" vertical="center" wrapText="true"/>
    </xf>
    <xf applyAlignment="true" applyBorder="true" applyFill="true" applyFont="true" applyNumberFormat="true" borderId="64" fillId="2" fontId="25" numFmtId="1000" quotePrefix="false">
      <alignment horizontal="center" vertical="center" wrapText="true"/>
    </xf>
    <xf applyAlignment="true" applyBorder="true" applyFill="true" applyFont="true" applyNumberFormat="true" borderId="65" fillId="2" fontId="25" numFmtId="1000" quotePrefix="false">
      <alignment horizontal="center" vertical="center" wrapText="true"/>
    </xf>
    <xf applyAlignment="true" applyBorder="true" applyFill="true" applyFont="true" applyNumberFormat="true" borderId="66" fillId="2" fontId="25" numFmtId="1000" quotePrefix="false">
      <alignment horizontal="center" vertical="center" wrapText="true"/>
    </xf>
    <xf applyAlignment="true" applyBorder="true" applyFill="true" applyFont="true" applyNumberFormat="true" borderId="67" fillId="2" fontId="25" numFmtId="1000" quotePrefix="false">
      <alignment horizontal="center" vertical="center" wrapText="true"/>
    </xf>
    <xf applyAlignment="true" applyBorder="true" applyFill="true" applyFont="true" applyNumberFormat="true" borderId="68" fillId="2" fontId="25" numFmtId="1000" quotePrefix="false">
      <alignment horizontal="center" vertical="center" wrapText="true"/>
    </xf>
    <xf applyAlignment="true" applyBorder="true" applyFill="true" applyFont="true" applyNumberFormat="true" borderId="69" fillId="2" fontId="25" numFmtId="1000" quotePrefix="false">
      <alignment horizontal="center" vertical="center" wrapText="true"/>
    </xf>
    <xf applyAlignment="true" applyBorder="true" applyFill="true" applyFont="true" applyNumberFormat="true" borderId="70" fillId="2" fontId="25" numFmtId="1000" quotePrefix="false">
      <alignment horizontal="center" vertical="center" wrapText="true"/>
    </xf>
    <xf applyAlignment="true" applyBorder="true" applyFill="true" applyFont="true" applyNumberFormat="true" borderId="71" fillId="2" fontId="25" numFmtId="1000" quotePrefix="false">
      <alignment horizontal="center" vertical="center" wrapText="true"/>
    </xf>
    <xf applyAlignment="true" applyBorder="true" applyFill="true" applyFont="true" applyNumberFormat="true" borderId="72" fillId="2" fontId="25" numFmtId="1000" quotePrefix="false">
      <alignment horizontal="center" vertical="center" wrapText="true"/>
    </xf>
    <xf applyAlignment="true" applyBorder="true" applyFill="true" applyFont="true" applyNumberFormat="true" borderId="73" fillId="2" fontId="25" numFmtId="1000" quotePrefix="false">
      <alignment horizontal="center" vertical="center" wrapText="true"/>
    </xf>
    <xf applyAlignment="true" applyBorder="true" applyFill="true" applyFont="true" applyNumberFormat="true" borderId="74" fillId="2" fontId="25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right" indent="1" vertical="top" wrapText="true"/>
    </xf>
    <xf applyAlignment="true" applyBorder="false" applyFill="false" applyFont="true" applyNumberFormat="true" borderId="0" fillId="0" fontId="4" numFmtId="1001" quotePrefix="false">
      <alignment horizontal="right"/>
    </xf>
    <xf applyAlignment="true" applyBorder="false" applyFill="false" applyFont="true" applyNumberFormat="true" borderId="0" fillId="0" fontId="4" numFmtId="1002" quotePrefix="false">
      <alignment horizontal="right"/>
    </xf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5" numFmtId="1000" quotePrefix="false">
      <alignment horizontal="center" vertical="top" wrapText="true"/>
    </xf>
    <xf applyAlignment="true" applyBorder="false" applyFill="false" applyFont="true" applyNumberFormat="true" borderId="0" fillId="0" fontId="4" numFmtId="1001" quotePrefix="false">
      <alignment horizontal="center" vertical="center"/>
    </xf>
    <xf applyAlignment="true" applyBorder="false" applyFill="false" applyFont="true" applyNumberFormat="true" borderId="0" fillId="0" fontId="3" numFmtId="1001" quotePrefix="false">
      <alignment horizontal="right"/>
    </xf>
    <xf applyAlignment="true" applyBorder="true" applyFill="true" applyFont="true" applyNumberFormat="true" borderId="75" fillId="2" fontId="5" numFmtId="1000" quotePrefix="false">
      <alignment horizontal="center" vertical="center" wrapText="true"/>
    </xf>
    <xf applyAlignment="true" applyBorder="true" applyFill="true" applyFont="true" applyNumberFormat="true" borderId="76" fillId="2" fontId="4" numFmtId="1001" quotePrefix="false">
      <alignment horizontal="center" vertical="center"/>
    </xf>
    <xf applyAlignment="true" applyBorder="true" applyFill="true" applyFont="true" applyNumberFormat="true" borderId="77" fillId="2" fontId="3" numFmtId="1001" quotePrefix="false">
      <alignment horizontal="center" vertical="center"/>
    </xf>
    <xf applyBorder="false" applyFill="true" applyFont="true" applyNumberFormat="true" borderId="0" fillId="2" fontId="26" numFmtId="1000" quotePrefix="false"/>
    <xf applyAlignment="true" applyBorder="true" applyFill="true" applyFont="true" applyNumberFormat="true" borderId="78" fillId="2" fontId="3" numFmtId="1001" quotePrefix="false">
      <alignment horizontal="center" vertical="center"/>
      <protection locked="false"/>
    </xf>
    <xf applyAlignment="true" applyBorder="false" applyFill="true" applyFont="true" applyNumberFormat="true" borderId="0" fillId="2" fontId="4" numFmtId="1000" quotePrefix="false">
      <alignment horizontal="left" vertical="center" wrapText="true"/>
    </xf>
    <xf applyAlignment="true" applyBorder="false" applyFill="true" applyFont="true" applyNumberFormat="true" borderId="0" fillId="2" fontId="4" numFmtId="1000" quotePrefix="false">
      <alignment horizontal="center" vertical="center"/>
    </xf>
    <xf applyAlignment="true" applyBorder="false" applyFill="true" applyFont="true" applyNumberFormat="true" borderId="0" fillId="2" fontId="4" numFmtId="1002" quotePrefix="false">
      <alignment horizontal="center" vertical="center"/>
      <protection locked="false"/>
    </xf>
    <xf applyAlignment="true" applyBorder="false" applyFill="true" applyFont="true" applyNumberFormat="true" borderId="0" fillId="2" fontId="12" numFmtId="1002" quotePrefix="false">
      <alignment horizontal="center" vertical="center"/>
      <protection locked="false"/>
    </xf>
    <xf applyAlignment="true" applyBorder="false" applyFill="true" applyFont="true" applyNumberFormat="true" borderId="0" fillId="2" fontId="4" numFmtId="1002" quotePrefix="false">
      <alignment horizontal="center" vertical="center"/>
    </xf>
    <xf applyAlignment="true" applyBorder="true" applyFill="true" applyFont="true" applyNumberFormat="true" borderId="58" fillId="2" fontId="3" numFmtId="1000" quotePrefix="false">
      <alignment horizontal="center" vertical="center" wrapText="true"/>
    </xf>
    <xf applyAlignment="true" applyBorder="true" applyFill="true" applyFont="true" applyNumberFormat="true" borderId="79" fillId="2" fontId="3" numFmtId="1000" quotePrefix="false">
      <alignment horizontal="center" vertical="center" wrapText="true"/>
    </xf>
    <xf applyAlignment="true" applyBorder="true" applyFill="true" applyFont="true" applyNumberFormat="true" borderId="80" fillId="2" fontId="3" numFmtId="1000" quotePrefix="false">
      <alignment horizontal="center" vertical="center" wrapText="true"/>
    </xf>
    <xf applyAlignment="true" applyBorder="true" applyFill="true" applyFont="true" applyNumberFormat="true" borderId="81" fillId="2" fontId="3" numFmtId="1000" quotePrefix="false">
      <alignment horizontal="center" vertical="center" wrapText="true"/>
    </xf>
    <xf applyAlignment="true" applyBorder="true" applyFill="false" applyFont="true" applyNumberFormat="true" borderId="82" fillId="0" fontId="4" numFmtId="1002" quotePrefix="false">
      <alignment horizontal="right"/>
      <protection locked="false"/>
    </xf>
    <xf applyAlignment="true" applyBorder="true" applyFill="true" applyFont="true" applyNumberFormat="true" borderId="83" fillId="2" fontId="3" numFmtId="1000" quotePrefix="false">
      <alignment horizontal="center" vertical="center" wrapText="true"/>
    </xf>
    <xf applyAlignment="true" applyBorder="true" applyFill="true" applyFont="true" applyNumberFormat="true" borderId="84" fillId="2" fontId="3" numFmtId="1000" quotePrefix="false">
      <alignment horizontal="center" vertical="center" wrapText="true"/>
    </xf>
    <xf applyAlignment="true" applyBorder="true" applyFill="true" applyFont="true" applyNumberFormat="true" borderId="85" fillId="2" fontId="3" numFmtId="1000" quotePrefix="false">
      <alignment horizontal="center" vertical="center" wrapText="true"/>
    </xf>
    <xf applyAlignment="true" applyBorder="true" applyFill="true" applyFont="true" applyNumberFormat="true" borderId="86" fillId="2" fontId="3" numFmtId="1000" quotePrefix="false">
      <alignment horizontal="center" vertical="center" wrapText="true"/>
    </xf>
    <xf applyAlignment="true" applyBorder="true" applyFill="true" applyFont="true" applyNumberFormat="true" borderId="87" fillId="2" fontId="3" numFmtId="1000" quotePrefix="false">
      <alignment horizontal="center" vertical="center" wrapText="true"/>
    </xf>
    <xf applyAlignment="true" applyBorder="true" applyFill="true" applyFont="true" applyNumberFormat="true" borderId="88" fillId="2" fontId="3" numFmtId="1000" quotePrefix="false">
      <alignment horizontal="center" vertical="center" wrapText="true"/>
    </xf>
    <xf applyAlignment="true" applyBorder="true" applyFill="true" applyFont="true" applyNumberFormat="true" borderId="89" fillId="2" fontId="3" numFmtId="1000" quotePrefix="false">
      <alignment horizontal="center" vertical="center" wrapText="true"/>
    </xf>
    <xf applyAlignment="true" applyBorder="true" applyFill="true" applyFont="true" applyNumberFormat="true" borderId="90" fillId="2" fontId="3" numFmtId="1000" quotePrefix="false">
      <alignment horizontal="center" vertical="center" wrapText="true"/>
    </xf>
    <xf applyAlignment="true" applyBorder="true" applyFill="true" applyFont="true" applyNumberFormat="true" borderId="91" fillId="2" fontId="3" numFmtId="1000" quotePrefix="false">
      <alignment horizontal="center" vertical="center" wrapText="true"/>
    </xf>
    <xf applyAlignment="true" applyBorder="true" applyFill="true" applyFont="true" applyNumberFormat="true" borderId="92" fillId="2" fontId="3" numFmtId="1000" quotePrefix="false">
      <alignment horizontal="center" vertical="center" wrapText="true"/>
    </xf>
    <xf applyAlignment="true" applyBorder="true" applyFill="true" applyFont="true" applyNumberFormat="true" borderId="93" fillId="2" fontId="3" numFmtId="1000" quotePrefix="false">
      <alignment horizontal="center" vertical="center" wrapText="true"/>
    </xf>
    <xf applyAlignment="true" applyBorder="true" applyFill="true" applyFont="true" applyNumberFormat="true" borderId="94" fillId="2" fontId="3" numFmtId="1000" quotePrefix="false">
      <alignment horizontal="center" vertical="center" wrapText="true"/>
    </xf>
    <xf applyAlignment="true" applyBorder="true" applyFill="true" applyFont="true" applyNumberFormat="true" borderId="95" fillId="2" fontId="3" numFmtId="1000" quotePrefix="false">
      <alignment horizontal="center" vertical="center" wrapText="true"/>
    </xf>
    <xf applyAlignment="true" applyBorder="false" applyFill="false" applyFont="true" applyNumberFormat="true" borderId="0" fillId="0" fontId="4" numFmtId="1001" quotePrefix="false">
      <alignment horizontal="center" vertical="top" wrapText="true"/>
      <protection locked="false"/>
    </xf>
    <xf applyAlignment="true" applyBorder="true" applyFill="true" applyFont="true" applyNumberFormat="true" borderId="96" fillId="2" fontId="4" numFmtId="1000" quotePrefix="false">
      <alignment horizontal="center" vertical="center" wrapText="true"/>
    </xf>
    <xf applyAlignment="true" applyBorder="true" applyFill="true" applyFont="true" applyNumberFormat="true" borderId="97" fillId="2" fontId="4" numFmtId="1000" quotePrefix="false">
      <alignment horizontal="center" vertical="center" wrapText="true"/>
    </xf>
    <xf applyAlignment="true" applyBorder="true" applyFill="true" applyFont="true" applyNumberFormat="true" borderId="98" fillId="2" fontId="4" numFmtId="1000" quotePrefix="false">
      <alignment horizontal="center" vertical="center" wrapText="true"/>
    </xf>
    <xf applyAlignment="true" applyBorder="true" applyFill="true" applyFont="true" applyNumberFormat="true" borderId="99" fillId="2" fontId="4" numFmtId="1000" quotePrefix="false">
      <alignment horizontal="center" vertical="center" wrapText="true"/>
    </xf>
    <xf applyAlignment="true" applyBorder="true" applyFill="true" applyFont="true" applyNumberFormat="true" borderId="100" fillId="2" fontId="4" numFmtId="1000" quotePrefix="false">
      <alignment horizontal="center" vertical="center" wrapText="true"/>
    </xf>
    <xf applyAlignment="true" applyBorder="true" applyFill="true" applyFont="true" applyNumberFormat="true" borderId="101" fillId="2" fontId="4" numFmtId="1000" quotePrefix="false">
      <alignment horizontal="center" vertical="center" wrapText="true"/>
    </xf>
    <xf applyAlignment="true" applyBorder="true" applyFill="true" applyFont="true" applyNumberFormat="true" borderId="102" fillId="2" fontId="4" numFmtId="1000" quotePrefix="false">
      <alignment horizontal="center" vertical="center" wrapText="true"/>
    </xf>
    <xf applyAlignment="true" applyBorder="true" applyFill="true" applyFont="true" applyNumberFormat="true" borderId="103" fillId="2" fontId="4" numFmtId="1000" quotePrefix="false">
      <alignment horizontal="center" vertical="center" wrapText="true"/>
    </xf>
    <xf applyAlignment="true" applyBorder="true" applyFill="true" applyFont="true" applyNumberFormat="true" borderId="104" fillId="2" fontId="4" numFmtId="1000" quotePrefix="false">
      <alignment horizontal="center" vertical="center" wrapText="true"/>
    </xf>
    <xf applyAlignment="true" applyBorder="true" applyFill="true" applyFont="true" applyNumberFormat="true" borderId="105" fillId="2" fontId="4" numFmtId="1000" quotePrefix="false">
      <alignment horizontal="center" vertical="center" wrapText="true"/>
    </xf>
    <xf applyAlignment="true" applyBorder="true" applyFill="true" applyFont="true" applyNumberFormat="true" borderId="106" fillId="2" fontId="4" numFmtId="1000" quotePrefix="false">
      <alignment horizontal="center" vertical="center" wrapText="true"/>
    </xf>
    <xf applyAlignment="true" applyBorder="true" applyFill="true" applyFont="true" applyNumberFormat="true" borderId="107" fillId="2" fontId="4" numFmtId="1000" quotePrefix="false">
      <alignment horizontal="center" vertical="center" wrapText="true"/>
    </xf>
    <xf applyAlignment="true" applyBorder="true" applyFill="true" applyFont="true" applyNumberFormat="true" borderId="108" fillId="2" fontId="4" numFmtId="1000" quotePrefix="false">
      <alignment horizontal="center" vertical="center" wrapText="true"/>
    </xf>
    <xf applyAlignment="true" applyBorder="true" applyFill="true" applyFont="true" applyNumberFormat="true" borderId="109" fillId="2" fontId="4" numFmtId="1000" quotePrefix="false">
      <alignment horizontal="center" vertical="center" wrapText="true"/>
    </xf>
    <xf applyAlignment="true" applyBorder="true" applyFill="true" applyFont="true" applyNumberFormat="true" borderId="110" fillId="2" fontId="4" numFmtId="1000" quotePrefix="false">
      <alignment horizontal="center" vertical="center" wrapText="true"/>
    </xf>
    <xf applyAlignment="true" applyBorder="true" applyFill="true" applyFont="true" applyNumberFormat="true" borderId="111" fillId="2" fontId="4" numFmtId="1000" quotePrefix="false">
      <alignment horizontal="center" vertical="center" wrapText="true"/>
    </xf>
    <xf applyAlignment="true" applyBorder="true" applyFill="true" applyFont="true" applyNumberFormat="true" borderId="112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27" numFmtId="1000" quotePrefix="false">
      <alignment horizontal="left" vertical="center" wrapText="true"/>
    </xf>
    <xf applyAlignment="true" applyBorder="true" applyFill="true" applyFont="true" applyNumberFormat="true" borderId="1" fillId="2" fontId="28" numFmtId="1000" quotePrefix="false">
      <alignment horizontal="left" vertical="center" wrapText="true"/>
    </xf>
    <xf applyBorder="true" applyFill="false" applyFont="true" applyNumberFormat="true" borderId="14" fillId="0" fontId="8" numFmtId="1000" quotePrefix="false"/>
    <xf applyAlignment="true" applyBorder="false" applyFill="false" applyFont="true" applyNumberFormat="true" borderId="0" fillId="0" fontId="4" numFmtId="1000" quotePrefix="false">
      <alignment horizontal="left" indent="1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Border="false" applyFill="false" applyFont="true" applyNumberFormat="true" borderId="0" fillId="0" fontId="6" numFmtId="1001" quotePrefix="false">
      <alignment horizontal="right"/>
    </xf>
    <xf applyAlignment="true" applyBorder="false" applyFill="false" applyFont="true" applyNumberFormat="true" borderId="0" fillId="0" fontId="16" numFmtId="1000" quotePrefix="false">
      <alignment horizontal="center"/>
    </xf>
    <xf applyBorder="false" applyFill="false" applyFont="true" applyNumberFormat="true" borderId="0" fillId="0" fontId="6" numFmtId="1000" quotePrefix="false">
      <protection locked="false"/>
    </xf>
    <xf applyAlignment="true" applyBorder="true" applyFill="true" applyFont="true" applyNumberFormat="true" borderId="1" fillId="2" fontId="17" numFmtId="1002" quotePrefix="false">
      <alignment horizontal="center" vertical="center"/>
    </xf>
    <xf applyAlignment="true" applyBorder="true" applyFill="true" applyFont="true" applyNumberFormat="true" borderId="1" fillId="2" fontId="29" numFmtId="1002" quotePrefix="false">
      <alignment horizontal="center" vertical="center"/>
    </xf>
    <xf applyAlignment="true" applyBorder="true" applyFill="false" applyFont="true" applyNumberFormat="true" borderId="5" fillId="0" fontId="10" numFmtId="1000" quotePrefix="false">
      <alignment horizontal="center" vertical="top" wrapText="true"/>
    </xf>
    <xf applyBorder="true" applyFill="true" applyFont="true" applyNumberFormat="true" borderId="1" fillId="3" fontId="17" numFmtId="1002" quotePrefix="false">
      <protection locked="false"/>
    </xf>
    <xf applyBorder="true" applyFill="true" applyFont="true" applyNumberFormat="true" borderId="4" fillId="3" fontId="17" numFmtId="1002" quotePrefix="false">
      <protection locked="false"/>
    </xf>
    <xf applyAlignment="true" applyBorder="true" applyFill="false" applyFont="true" applyNumberFormat="true" borderId="113" fillId="0" fontId="4" numFmtId="1000" quotePrefix="false">
      <alignment horizontal="center" vertical="center" wrapText="true"/>
    </xf>
    <xf applyAlignment="true" applyBorder="true" applyFill="false" applyFont="true" applyNumberFormat="true" borderId="114" fillId="0" fontId="4" numFmtId="1000" quotePrefix="false">
      <alignment horizontal="center" vertical="center" wrapText="true"/>
    </xf>
    <xf applyAlignment="true" applyBorder="true" applyFill="false" applyFont="true" applyNumberFormat="true" borderId="3" fillId="0" fontId="17" numFmtId="1002" quotePrefix="false">
      <alignment horizontal="right"/>
      <protection locked="false"/>
    </xf>
    <xf applyAlignment="true" applyBorder="false" applyFill="false" applyFont="true" applyNumberFormat="true" borderId="0" fillId="0" fontId="21" numFmtId="1000" quotePrefix="false">
      <alignment horizontal="center"/>
    </xf>
    <xf applyAlignment="true" applyBorder="false" applyFill="false" applyFont="true" applyNumberFormat="true" borderId="0" fillId="0" fontId="10" numFmtId="1000" quotePrefix="false">
      <alignment vertical="center" wrapText="true"/>
    </xf>
    <xf applyAlignment="true" applyBorder="true" applyFill="true" applyFont="true" applyNumberFormat="true" borderId="1" fillId="3" fontId="17" numFmtId="1002" quotePrefix="false">
      <alignment horizontal="right"/>
      <protection locked="false"/>
    </xf>
    <xf applyAlignment="true" applyBorder="true" applyFill="false" applyFont="true" applyNumberFormat="true" borderId="1" fillId="0" fontId="17" numFmtId="1002" quotePrefix="false">
      <alignment horizontal="right"/>
    </xf>
    <xf applyAlignment="true" applyBorder="true" applyFill="false" applyFont="true" applyNumberFormat="true" borderId="4" fillId="0" fontId="17" numFmtId="1002" quotePrefix="false">
      <alignment horizontal="right"/>
    </xf>
    <xf applyAlignment="true" applyBorder="true" applyFill="false" applyFont="true" applyNumberFormat="true" borderId="5" fillId="0" fontId="17" numFmtId="1002" quotePrefix="false">
      <alignment horizontal="right"/>
    </xf>
    <xf applyAlignment="true" applyBorder="false" applyFill="false" applyFont="true" applyNumberFormat="true" borderId="0" fillId="0" fontId="4" numFmtId="1000" quotePrefix="false">
      <alignment horizontal="center" vertical="top" wrapText="true"/>
    </xf>
    <xf applyAlignment="true" applyBorder="true" applyFill="true" applyFont="true" applyNumberFormat="true" borderId="1" fillId="2" fontId="28" numFmtId="1003" quotePrefix="false">
      <alignment horizontal="left" vertical="center" wrapText="true"/>
    </xf>
    <xf applyAlignment="true" applyBorder="false" applyFill="true" applyFont="true" applyNumberFormat="true" borderId="0" fillId="2" fontId="25" numFmtId="1000" quotePrefix="false">
      <alignment horizontal="left" vertical="center" wrapText="true"/>
    </xf>
    <xf applyAlignment="true" applyBorder="false" applyFill="true" applyFont="true" applyNumberFormat="true" borderId="0" fillId="2" fontId="25" numFmtId="1000" quotePrefix="false">
      <alignment horizontal="center" vertical="center"/>
    </xf>
    <xf applyAlignment="true" applyBorder="false" applyFill="true" applyFont="true" applyNumberFormat="true" borderId="0" fillId="2" fontId="25" numFmtId="1002" quotePrefix="false">
      <alignment horizontal="center" vertical="center"/>
    </xf>
    <xf applyAlignment="true" applyBorder="true" applyFill="true" applyFont="true" applyNumberFormat="true" borderId="115" fillId="2" fontId="4" numFmtId="1002" quotePrefix="false">
      <alignment horizontal="center" vertical="center"/>
    </xf>
    <xf applyAlignment="true" applyBorder="true" applyFill="true" applyFont="true" applyNumberFormat="true" borderId="116" fillId="2" fontId="25" numFmtId="1000" quotePrefix="false">
      <alignment horizontal="center" vertical="center" wrapText="true"/>
    </xf>
    <xf applyAlignment="true" applyBorder="true" applyFill="true" applyFont="true" applyNumberFormat="true" borderId="117" fillId="2" fontId="25" numFmtId="1000" quotePrefix="false">
      <alignment horizontal="center" vertical="center" wrapText="true"/>
    </xf>
    <xf applyAlignment="true" applyBorder="true" applyFill="true" applyFont="true" applyNumberFormat="true" borderId="118" fillId="2" fontId="25" numFmtId="1000" quotePrefix="false">
      <alignment horizontal="center" vertical="center" wrapText="true"/>
    </xf>
    <xf applyAlignment="true" applyBorder="true" applyFill="true" applyFont="true" applyNumberFormat="true" borderId="119" fillId="2" fontId="25" numFmtId="1000" quotePrefix="false">
      <alignment horizontal="center" vertical="center" wrapText="true"/>
    </xf>
    <xf applyAlignment="true" applyBorder="true" applyFill="true" applyFont="true" applyNumberFormat="true" borderId="120" fillId="2" fontId="25" numFmtId="1000" quotePrefix="false">
      <alignment horizontal="center" vertical="center" wrapText="true"/>
    </xf>
    <xf applyAlignment="true" applyBorder="true" applyFill="true" applyFont="true" applyNumberFormat="true" borderId="121" fillId="2" fontId="25" numFmtId="1000" quotePrefix="false">
      <alignment horizontal="center" vertical="center" wrapText="true"/>
    </xf>
    <xf applyAlignment="true" applyBorder="true" applyFill="true" applyFont="true" applyNumberFormat="true" borderId="122" fillId="2" fontId="25" numFmtId="1000" quotePrefix="false">
      <alignment horizontal="center" vertical="center" wrapText="true"/>
    </xf>
    <xf applyAlignment="true" applyBorder="true" applyFill="true" applyFont="true" applyNumberFormat="true" borderId="123" fillId="2" fontId="25" numFmtId="1000" quotePrefix="false">
      <alignment horizontal="center" vertical="center" wrapText="true"/>
    </xf>
    <xf applyAlignment="true" applyBorder="true" applyFill="true" applyFont="true" applyNumberFormat="true" borderId="124" fillId="2" fontId="25" numFmtId="1000" quotePrefix="false">
      <alignment horizontal="center" vertical="center" wrapText="true"/>
    </xf>
    <xf applyAlignment="true" applyBorder="true" applyFill="true" applyFont="true" applyNumberFormat="true" borderId="125" fillId="2" fontId="25" numFmtId="1000" quotePrefix="false">
      <alignment horizontal="center" vertical="center" wrapText="true"/>
    </xf>
    <xf applyAlignment="true" applyBorder="true" applyFill="true" applyFont="true" applyNumberFormat="true" borderId="126" fillId="2" fontId="25" numFmtId="1000" quotePrefix="false">
      <alignment horizontal="center" vertical="center" wrapText="true"/>
    </xf>
    <xf applyAlignment="true" applyBorder="true" applyFill="true" applyFont="true" applyNumberFormat="true" borderId="127" fillId="2" fontId="25" numFmtId="1000" quotePrefix="false">
      <alignment horizontal="center" vertical="center" wrapText="true"/>
    </xf>
    <xf applyAlignment="true" applyBorder="true" applyFill="true" applyFont="true" applyNumberFormat="true" borderId="128" fillId="2" fontId="25" numFmtId="1000" quotePrefix="false">
      <alignment horizontal="center" vertical="center" wrapText="true"/>
    </xf>
    <xf applyAlignment="true" applyBorder="true" applyFill="true" applyFont="true" applyNumberFormat="true" borderId="129" fillId="2" fontId="25" numFmtId="1000" quotePrefix="false">
      <alignment horizontal="center" vertical="center" wrapText="true"/>
    </xf>
    <xf applyAlignment="true" applyBorder="true" applyFill="true" applyFont="true" applyNumberFormat="true" borderId="130" fillId="2" fontId="25" numFmtId="1000" quotePrefix="false">
      <alignment horizontal="center" vertical="center" wrapText="true"/>
    </xf>
    <xf applyAlignment="true" applyBorder="true" applyFill="true" applyFont="true" applyNumberFormat="true" borderId="131" fillId="2" fontId="25" numFmtId="1000" quotePrefix="false">
      <alignment horizontal="center" vertical="center" wrapText="true"/>
    </xf>
    <xf applyAlignment="true" applyBorder="false" applyFill="true" applyFont="true" applyNumberFormat="true" borderId="0" fillId="3" fontId="7" numFmtId="1005" quotePrefix="false">
      <alignment horizontal="center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B285"/>
  <sheetViews>
    <sheetView showZeros="true" workbookViewId="0"/>
  </sheetViews>
  <sheetFormatPr baseColWidth="8" customHeight="false" defaultColWidth="10.710937456386844" defaultRowHeight="15" zeroHeight="false"/>
  <cols>
    <col customWidth="true" max="1" min="1" outlineLevel="0" width="41.855467459447063"/>
    <col customWidth="true" max="3" min="3" outlineLevel="0" width="17.570312823794644"/>
    <col customWidth="true" max="4" min="4" outlineLevel="0" width="18.71093813305157"/>
    <col customWidth="true" max="5" min="5" outlineLevel="0" width="17.425781298238793"/>
    <col customWidth="true" max="6" min="6" outlineLevel="0" width="19.425781636571156"/>
    <col customWidth="true" max="7" min="7" outlineLevel="0" width="15.7109369488883"/>
    <col customWidth="true" max="8" min="8" outlineLevel="0" width="16.855469320275059"/>
    <col customWidth="true" max="9" min="9" outlineLevel="0" width="15.140624970924563"/>
    <col customWidth="true" max="10" min="10" outlineLevel="0" width="13.000000169166182"/>
    <col customWidth="true" max="11" min="11" outlineLevel="0" width="14.710937456386844"/>
    <col customWidth="true" max="12" min="12" outlineLevel="0" width="14.285155650649505"/>
    <col customWidth="true" max="13" min="13" outlineLevel="0" width="13.570312147129918"/>
    <col customWidth="true" max="14" min="14" outlineLevel="0" width="13.821131461238869"/>
    <col customWidth="true" max="15" min="15" outlineLevel="0" width="12.904656755896752"/>
    <col customWidth="true" max="16" min="16" outlineLevel="0" width="13.000000169166182"/>
    <col customWidth="true" max="17" min="17" outlineLevel="0" width="13.208430498158879"/>
  </cols>
  <sheetData>
    <row ht="18.75" outlineLevel="0" r="1">
      <c r="A1" s="1" t="n">
        <v>65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  <c r="N1" s="1" t="s"/>
      <c r="O1" s="1" t="s"/>
      <c r="P1" s="1" t="s"/>
      <c r="Q1" s="1" t="s"/>
    </row>
    <row outlineLevel="0" r="2">
      <c r="N2" s="10" t="s">
        <v>7</v>
      </c>
      <c r="O2" s="10" t="s"/>
      <c r="P2" s="10" t="s"/>
      <c r="Q2" s="10" t="s"/>
    </row>
    <row customHeight="true" ht="21.75" outlineLevel="0" r="3">
      <c r="N3" s="10" t="s"/>
      <c r="O3" s="10" t="s"/>
      <c r="P3" s="10" t="s"/>
      <c r="Q3" s="10" t="s"/>
    </row>
    <row ht="20.25" outlineLevel="0" r="4">
      <c r="A4" s="14" t="n"/>
      <c r="B4" s="14" t="n"/>
      <c r="C4" s="14" t="n"/>
      <c r="D4" s="14" t="n"/>
      <c r="E4" s="14" t="n"/>
      <c r="F4" s="14" t="n"/>
      <c r="G4" s="14" t="n"/>
      <c r="H4" s="14" t="n"/>
      <c r="I4" s="14" t="n"/>
      <c r="J4" s="14" t="n"/>
      <c r="K4" s="14" t="n"/>
      <c r="L4" s="14" t="n"/>
      <c r="M4" s="14" t="n"/>
      <c r="N4" s="10" t="s"/>
      <c r="O4" s="10" t="s"/>
      <c r="P4" s="10" t="s"/>
      <c r="Q4" s="10" t="s"/>
      <c r="R4" s="17" t="n"/>
      <c r="S4" s="18" t="n"/>
      <c r="T4" s="18" t="n"/>
      <c r="U4" s="18" t="n"/>
      <c r="V4" s="18" t="n"/>
      <c r="W4" s="18" t="n"/>
      <c r="X4" s="18" t="n"/>
      <c r="Y4" s="20" t="s">
        <v>8</v>
      </c>
      <c r="Z4" s="18" t="n"/>
      <c r="AA4" s="18" t="n"/>
      <c r="AB4" s="18" t="n"/>
      <c r="AC4" s="18" t="n"/>
      <c r="AD4" s="18" t="n"/>
      <c r="AE4" s="18" t="n"/>
      <c r="AF4" s="18" t="n"/>
      <c r="AG4" s="18" t="n"/>
      <c r="AH4" s="18" t="n"/>
      <c r="AI4" s="18" t="n"/>
      <c r="AJ4" s="18" t="n"/>
      <c r="AK4" s="18" t="n"/>
      <c r="AL4" s="18" t="n"/>
      <c r="AM4" s="18" t="n"/>
      <c r="AN4" s="18" t="n"/>
      <c r="AO4" s="18" t="n"/>
      <c r="AP4" s="18" t="n"/>
      <c r="AQ4" s="18" t="n"/>
      <c r="AR4" s="18" t="n"/>
      <c r="AS4" s="18" t="n"/>
      <c r="AT4" s="18" t="n"/>
      <c r="AU4" s="18" t="n"/>
      <c r="AV4" s="18" t="n"/>
      <c r="AW4" s="18" t="n"/>
      <c r="AX4" s="18" t="n"/>
      <c r="AY4" s="18" t="n"/>
      <c r="AZ4" s="18" t="n"/>
      <c r="BA4" s="18" t="n"/>
      <c r="BB4" s="18" t="n"/>
    </row>
    <row ht="20.25" outlineLevel="0" r="5">
      <c r="A5" s="26" t="n"/>
      <c r="B5" s="26" t="n"/>
      <c r="C5" s="26" t="n"/>
      <c r="D5" s="26" t="n"/>
      <c r="E5" s="26" t="n"/>
      <c r="F5" s="26" t="n"/>
      <c r="G5" s="26" t="n"/>
      <c r="H5" s="26" t="n"/>
      <c r="I5" s="26" t="n"/>
      <c r="J5" s="26" t="n"/>
      <c r="K5" s="26" t="n"/>
      <c r="L5" s="26" t="n"/>
      <c r="M5" s="26" t="n"/>
      <c r="N5" s="10" t="s"/>
      <c r="O5" s="10" t="s"/>
      <c r="P5" s="10" t="s"/>
      <c r="Q5" s="10" t="s"/>
      <c r="R5" s="17" t="n"/>
      <c r="S5" s="18" t="n"/>
      <c r="T5" s="18" t="n"/>
      <c r="U5" s="18" t="n"/>
      <c r="V5" s="18" t="n"/>
      <c r="W5" s="18" t="n"/>
      <c r="X5" s="18" t="n"/>
      <c r="Y5" s="20" t="n"/>
      <c r="Z5" s="18" t="n"/>
      <c r="AA5" s="18" t="n"/>
      <c r="AB5" s="18" t="n"/>
      <c r="AC5" s="18" t="n"/>
      <c r="AD5" s="18" t="n"/>
      <c r="AE5" s="18" t="n"/>
      <c r="AF5" s="18" t="n"/>
      <c r="AG5" s="18" t="n"/>
      <c r="AH5" s="18" t="n"/>
      <c r="AI5" s="18" t="n"/>
      <c r="AJ5" s="18" t="n"/>
      <c r="AK5" s="18" t="n"/>
      <c r="AL5" s="18" t="n"/>
      <c r="AM5" s="18" t="n"/>
      <c r="AN5" s="18" t="n"/>
      <c r="AO5" s="18" t="n"/>
      <c r="AP5" s="18" t="n"/>
      <c r="AQ5" s="18" t="n"/>
      <c r="AR5" s="18" t="n"/>
      <c r="AS5" s="18" t="n"/>
      <c r="AT5" s="18" t="n"/>
      <c r="AU5" s="18" t="n"/>
      <c r="AV5" s="18" t="n"/>
      <c r="AW5" s="18" t="n"/>
      <c r="AX5" s="18" t="n"/>
      <c r="AY5" s="18" t="n"/>
      <c r="AZ5" s="18" t="n"/>
      <c r="BA5" s="18" t="n"/>
      <c r="BB5" s="18" t="n"/>
    </row>
    <row customHeight="true" ht="21" outlineLevel="0" r="6">
      <c r="A6" s="36" t="s">
        <v>13</v>
      </c>
      <c r="B6" s="36" t="s"/>
      <c r="C6" s="36" t="s"/>
      <c r="D6" s="36" t="s"/>
      <c r="E6" s="36" t="s"/>
      <c r="F6" s="36" t="s"/>
      <c r="G6" s="36" t="s"/>
      <c r="H6" s="36" t="s"/>
      <c r="I6" s="36" t="s"/>
      <c r="J6" s="36" t="s"/>
      <c r="K6" s="36" t="s"/>
      <c r="L6" s="36" t="s"/>
      <c r="M6" s="36" t="s"/>
      <c r="N6" s="36" t="s"/>
      <c r="O6" s="36" t="s"/>
      <c r="P6" s="36" t="s"/>
      <c r="Q6" s="36" t="s"/>
      <c r="R6" s="17" t="n"/>
      <c r="S6" s="18" t="n"/>
      <c r="T6" s="18" t="n"/>
      <c r="U6" s="18" t="n"/>
      <c r="V6" s="18" t="n"/>
      <c r="W6" s="18" t="n"/>
      <c r="X6" s="18" t="n"/>
      <c r="Y6" s="38" t="s">
        <v>14</v>
      </c>
      <c r="Z6" s="39" t="s">
        <v>15</v>
      </c>
      <c r="AA6" s="40" t="s"/>
      <c r="AB6" s="41" t="s"/>
      <c r="AC6" s="42" t="s"/>
      <c r="AD6" s="43" t="s"/>
      <c r="AE6" s="44" t="s"/>
      <c r="AF6" s="45" t="s"/>
      <c r="AG6" s="46" t="s"/>
      <c r="AH6" s="18" t="n"/>
      <c r="AI6" s="18" t="n"/>
      <c r="AJ6" s="18" t="n"/>
      <c r="AK6" s="18" t="n"/>
      <c r="AL6" s="18" t="n"/>
      <c r="AM6" s="18" t="n"/>
      <c r="AN6" s="18" t="n"/>
      <c r="AO6" s="18" t="n"/>
      <c r="AP6" s="18" t="n"/>
      <c r="AQ6" s="18" t="n"/>
      <c r="AR6" s="18" t="n"/>
      <c r="AS6" s="18" t="n"/>
      <c r="AT6" s="18" t="n"/>
      <c r="AU6" s="18" t="n"/>
      <c r="AV6" s="18" t="n"/>
      <c r="AW6" s="18" t="n"/>
      <c r="AX6" s="18" t="n"/>
      <c r="AY6" s="18" t="n"/>
      <c r="AZ6" s="18" t="n"/>
      <c r="BA6" s="18" t="n"/>
      <c r="BB6" s="18" t="n"/>
    </row>
    <row customHeight="true" ht="28.5" outlineLevel="0" r="7">
      <c r="A7" s="47" t="n"/>
      <c r="B7" s="48" t="n"/>
      <c r="C7" s="48" t="n"/>
      <c r="D7" s="48" t="n"/>
      <c r="E7" s="48" t="n"/>
      <c r="F7" s="48" t="n"/>
      <c r="G7" s="48" t="n"/>
      <c r="H7" s="48" t="n"/>
      <c r="I7" s="49" t="n"/>
      <c r="J7" s="20" t="n"/>
      <c r="K7" s="20" t="n"/>
      <c r="L7" s="49" t="n"/>
      <c r="M7" s="49" t="n"/>
      <c r="N7" s="49" t="n"/>
      <c r="O7" s="49" t="n"/>
      <c r="P7" s="47" t="s">
        <v>17</v>
      </c>
      <c r="Q7" s="47" t="s"/>
      <c r="R7" s="17" t="n"/>
      <c r="S7" s="18" t="n"/>
      <c r="T7" s="18" t="n"/>
      <c r="U7" s="18" t="n"/>
      <c r="V7" s="18" t="n"/>
      <c r="W7" s="18" t="n"/>
      <c r="X7" s="18" t="n"/>
      <c r="Y7" s="51" t="n"/>
      <c r="Z7" s="52" t="n"/>
      <c r="AA7" s="53" t="s"/>
      <c r="AB7" s="54" t="s"/>
      <c r="AC7" s="55" t="s"/>
      <c r="AD7" s="56" t="s"/>
      <c r="AE7" s="57" t="s"/>
      <c r="AF7" s="58" t="s"/>
      <c r="AG7" s="59" t="s"/>
      <c r="AH7" s="18" t="n"/>
      <c r="AI7" s="18" t="n"/>
      <c r="AJ7" s="18" t="n"/>
      <c r="AK7" s="18" t="n"/>
      <c r="AL7" s="18" t="n"/>
      <c r="AM7" s="18" t="n"/>
      <c r="AN7" s="18" t="n"/>
      <c r="AO7" s="18" t="n"/>
      <c r="AP7" s="18" t="n"/>
      <c r="AQ7" s="18" t="n"/>
      <c r="AR7" s="18" t="n"/>
      <c r="AS7" s="18" t="n"/>
      <c r="AT7" s="18" t="n"/>
      <c r="AU7" s="18" t="n"/>
      <c r="AV7" s="18" t="n"/>
      <c r="AW7" s="18" t="n"/>
      <c r="AX7" s="18" t="n"/>
      <c r="AY7" s="18" t="n"/>
      <c r="AZ7" s="18" t="n"/>
      <c r="BA7" s="18" t="n"/>
      <c r="BB7" s="18" t="n"/>
    </row>
    <row customHeight="true" ht="20.25" outlineLevel="0" r="8">
      <c r="A8" s="47" t="s">
        <v>25</v>
      </c>
      <c r="B8" s="47" t="s"/>
      <c r="C8" s="47" t="s"/>
      <c r="D8" s="47" t="s"/>
      <c r="E8" s="47" t="s"/>
      <c r="F8" s="47" t="s"/>
      <c r="G8" s="47" t="s"/>
      <c r="H8" s="47" t="s"/>
      <c r="I8" s="47" t="s"/>
      <c r="J8" s="47" t="s"/>
      <c r="K8" s="47" t="s"/>
      <c r="L8" s="47" t="s"/>
      <c r="M8" s="47" t="s"/>
      <c r="N8" s="47" t="s"/>
      <c r="O8" s="47" t="s"/>
      <c r="P8" s="47" t="s"/>
      <c r="Q8" s="47" t="s"/>
      <c r="R8" s="17" t="n"/>
      <c r="S8" s="18" t="n"/>
      <c r="T8" s="18" t="n"/>
      <c r="U8" s="67" t="s">
        <v>31</v>
      </c>
      <c r="V8" s="18" t="n"/>
      <c r="W8" s="18" t="n"/>
      <c r="X8" s="18" t="n"/>
      <c r="Y8" s="18" t="n"/>
      <c r="Z8" s="18" t="n"/>
      <c r="AA8" s="18" t="n"/>
      <c r="AB8" s="67" t="s">
        <v>32</v>
      </c>
      <c r="AC8" s="18" t="n"/>
      <c r="AD8" s="18" t="n"/>
      <c r="AE8" s="18" t="n"/>
      <c r="AF8" s="18" t="n"/>
      <c r="AG8" s="18" t="n"/>
      <c r="AH8" s="18" t="n"/>
      <c r="AI8" s="18" t="n"/>
      <c r="AJ8" s="18" t="n"/>
      <c r="AK8" s="18" t="n"/>
      <c r="AL8" s="18" t="n"/>
      <c r="AM8" s="18" t="n"/>
      <c r="AN8" s="18" t="n"/>
      <c r="AO8" s="18" t="n"/>
      <c r="AP8" s="18" t="n"/>
      <c r="AQ8" s="18" t="n"/>
      <c r="AR8" s="18" t="n"/>
      <c r="AS8" s="18" t="n"/>
      <c r="AT8" s="18" t="n"/>
      <c r="AU8" s="18" t="n"/>
      <c r="AV8" s="18" t="n"/>
      <c r="AW8" s="18" t="n"/>
      <c r="AX8" s="18" t="n"/>
      <c r="AY8" s="18" t="n"/>
      <c r="AZ8" s="18" t="n"/>
      <c r="BA8" s="18" t="n"/>
      <c r="BB8" s="18" t="n"/>
    </row>
    <row outlineLevel="0" r="9">
      <c r="A9" s="71" t="n"/>
      <c r="B9" s="71" t="s"/>
      <c r="C9" s="71" t="s"/>
      <c r="D9" s="71" t="s"/>
      <c r="E9" s="71" t="s"/>
      <c r="F9" s="71" t="s"/>
      <c r="G9" s="71" t="s"/>
      <c r="H9" s="71" t="s"/>
      <c r="I9" s="72" t="n"/>
      <c r="J9" s="18" t="n"/>
      <c r="K9" s="18" t="n"/>
      <c r="L9" s="18" t="n"/>
      <c r="M9" s="18" t="n"/>
      <c r="N9" s="18" t="n"/>
      <c r="O9" s="18" t="n"/>
      <c r="P9" s="18" t="n"/>
      <c r="Q9" s="17" t="n"/>
      <c r="R9" s="17" t="n"/>
      <c r="S9" s="73" t="n"/>
      <c r="T9" s="74" t="s"/>
      <c r="U9" s="75" t="s"/>
      <c r="V9" s="76" t="s"/>
      <c r="W9" s="77" t="s"/>
      <c r="X9" s="78" t="s"/>
      <c r="Y9" s="18" t="n"/>
      <c r="Z9" s="18" t="n"/>
      <c r="AA9" s="18" t="n"/>
      <c r="AB9" s="79" t="n"/>
      <c r="AC9" s="80" t="s"/>
      <c r="AD9" s="81" t="s"/>
      <c r="AE9" s="82" t="s"/>
      <c r="AF9" s="83" t="s"/>
      <c r="AG9" s="84" t="s"/>
      <c r="AH9" s="85" t="n"/>
      <c r="AI9" s="18" t="n"/>
      <c r="AJ9" s="18" t="n"/>
      <c r="AK9" s="18" t="n"/>
      <c r="AL9" s="18" t="n"/>
      <c r="AM9" s="18" t="n"/>
      <c r="AN9" s="18" t="n"/>
      <c r="AO9" s="18" t="n"/>
      <c r="AP9" s="18" t="n"/>
      <c r="AQ9" s="18" t="n"/>
      <c r="AR9" s="18" t="n"/>
      <c r="AS9" s="18" t="n"/>
      <c r="AT9" s="18" t="n"/>
      <c r="AU9" s="18" t="n"/>
      <c r="AV9" s="18" t="n"/>
      <c r="AW9" s="18" t="n"/>
      <c r="AX9" s="18" t="n"/>
      <c r="AY9" s="18" t="n"/>
      <c r="AZ9" s="18" t="n"/>
      <c r="BA9" s="18" t="n"/>
      <c r="BB9" s="18" t="n"/>
    </row>
    <row ht="15.75" outlineLevel="0" r="10">
      <c r="A10" s="86" t="s">
        <v>34</v>
      </c>
      <c r="B10" s="87" t="s">
        <v>36</v>
      </c>
      <c r="C10" s="88" t="n">
        <v>2023</v>
      </c>
      <c r="D10" s="88" t="n">
        <v>2024</v>
      </c>
      <c r="E10" s="88" t="n">
        <v>2025</v>
      </c>
      <c r="F10" s="88" t="n">
        <v>2026</v>
      </c>
      <c r="G10" s="88" t="n">
        <v>2027</v>
      </c>
      <c r="H10" s="88" t="n">
        <v>2028</v>
      </c>
      <c r="I10" s="88" t="n">
        <v>2029</v>
      </c>
      <c r="J10" s="88" t="n">
        <v>2023</v>
      </c>
      <c r="K10" s="88" t="n">
        <v>2024</v>
      </c>
      <c r="L10" s="88" t="n">
        <v>2025</v>
      </c>
      <c r="M10" s="88" t="n">
        <v>2026</v>
      </c>
      <c r="N10" s="88" t="n">
        <v>2023</v>
      </c>
      <c r="O10" s="88" t="n">
        <v>2024</v>
      </c>
      <c r="P10" s="88" t="n">
        <v>2025</v>
      </c>
      <c r="Q10" s="88" t="n">
        <v>2026</v>
      </c>
      <c r="R10" s="90" t="n"/>
      <c r="S10" s="91" t="n">
        <v>2023</v>
      </c>
      <c r="T10" s="91" t="n">
        <v>2024</v>
      </c>
      <c r="U10" s="91" t="n">
        <v>2025</v>
      </c>
      <c r="V10" s="91" t="n">
        <v>2023</v>
      </c>
      <c r="W10" s="91" t="n">
        <v>2024</v>
      </c>
      <c r="X10" s="91" t="n">
        <v>2025</v>
      </c>
      <c r="Y10" s="13" t="n"/>
      <c r="Z10" s="13" t="n"/>
      <c r="AA10" s="13" t="n"/>
      <c r="AB10" s="92" t="n">
        <v>2023</v>
      </c>
      <c r="AC10" s="92" t="n">
        <v>2024</v>
      </c>
      <c r="AD10" s="92" t="n">
        <v>2025</v>
      </c>
      <c r="AE10" s="92" t="n">
        <v>2026</v>
      </c>
      <c r="AF10" s="92" t="n">
        <v>2027</v>
      </c>
      <c r="AG10" s="93" t="n">
        <v>2028</v>
      </c>
      <c r="AH10" s="94" t="n"/>
      <c r="AI10" s="13" t="n"/>
      <c r="AJ10" s="13" t="n"/>
      <c r="AK10" s="13" t="n"/>
      <c r="AL10" s="13" t="n"/>
      <c r="AM10" s="13" t="n"/>
      <c r="AN10" s="13" t="n"/>
      <c r="AO10" s="13" t="n"/>
      <c r="AP10" s="13" t="n"/>
      <c r="AQ10" s="13" t="n"/>
      <c r="AR10" s="13" t="n"/>
      <c r="AS10" s="13" t="n"/>
      <c r="AT10" s="13" t="n"/>
      <c r="AU10" s="13" t="n"/>
      <c r="AV10" s="13" t="n"/>
      <c r="AW10" s="13" t="n"/>
      <c r="AX10" s="13" t="n"/>
      <c r="AY10" s="13" t="n"/>
      <c r="AZ10" s="13" t="n"/>
      <c r="BA10" s="13" t="n"/>
      <c r="BB10" s="13" t="n"/>
    </row>
    <row ht="15.75" outlineLevel="0" r="11">
      <c r="A11" s="96" t="s"/>
      <c r="B11" s="97" t="s"/>
      <c r="C11" s="88" t="s">
        <v>49</v>
      </c>
      <c r="D11" s="88" t="s">
        <v>49</v>
      </c>
      <c r="E11" s="88" t="s">
        <v>49</v>
      </c>
      <c r="F11" s="88" t="s">
        <v>50</v>
      </c>
      <c r="G11" s="88" t="s">
        <v>51</v>
      </c>
      <c r="H11" s="88" t="s">
        <v>51</v>
      </c>
      <c r="I11" s="88" t="s">
        <v>51</v>
      </c>
      <c r="J11" s="88" t="s">
        <v>52</v>
      </c>
      <c r="K11" s="88" t="s">
        <v>52</v>
      </c>
      <c r="L11" s="88" t="s">
        <v>52</v>
      </c>
      <c r="M11" s="88" t="s">
        <v>52</v>
      </c>
      <c r="N11" s="98" t="s">
        <v>53</v>
      </c>
      <c r="O11" s="98" t="s">
        <v>53</v>
      </c>
      <c r="P11" s="98" t="s">
        <v>53</v>
      </c>
      <c r="Q11" s="98" t="s">
        <v>53</v>
      </c>
      <c r="R11" s="99" t="n"/>
      <c r="S11" s="92" t="s">
        <v>49</v>
      </c>
      <c r="T11" s="92" t="s">
        <v>49</v>
      </c>
      <c r="U11" s="92" t="s">
        <v>50</v>
      </c>
      <c r="V11" s="92" t="s">
        <v>52</v>
      </c>
      <c r="W11" s="92" t="s">
        <v>52</v>
      </c>
      <c r="X11" s="92" t="s">
        <v>52</v>
      </c>
      <c r="Y11" s="13" t="n"/>
      <c r="Z11" s="13" t="n"/>
      <c r="AA11" s="13" t="n"/>
      <c r="AB11" s="92" t="s">
        <v>49</v>
      </c>
      <c r="AC11" s="92" t="s">
        <v>49</v>
      </c>
      <c r="AD11" s="92" t="s">
        <v>49</v>
      </c>
      <c r="AE11" s="92" t="s">
        <v>50</v>
      </c>
      <c r="AF11" s="92" t="s">
        <v>51</v>
      </c>
      <c r="AG11" s="93" t="s">
        <v>51</v>
      </c>
      <c r="AH11" s="94" t="n"/>
      <c r="AI11" s="13" t="n"/>
      <c r="AJ11" s="13" t="n"/>
      <c r="AK11" s="13" t="n"/>
      <c r="AL11" s="13" t="n"/>
      <c r="AM11" s="13" t="n"/>
      <c r="AN11" s="13" t="n"/>
      <c r="AO11" s="13" t="n"/>
      <c r="AP11" s="13" t="n"/>
      <c r="AQ11" s="13" t="n"/>
      <c r="AR11" s="13" t="n"/>
      <c r="AS11" s="13" t="n"/>
      <c r="AT11" s="13" t="n"/>
      <c r="AU11" s="13" t="n"/>
      <c r="AV11" s="13" t="n"/>
      <c r="AW11" s="13" t="n"/>
      <c r="AX11" s="13" t="n"/>
      <c r="AY11" s="13" t="n"/>
      <c r="AZ11" s="13" t="n"/>
      <c r="BA11" s="13" t="n"/>
      <c r="BB11" s="13" t="n"/>
    </row>
    <row ht="15.75" outlineLevel="0" r="12">
      <c r="A12" s="86" t="s">
        <v>54</v>
      </c>
      <c r="B12" s="6" t="s">
        <v>55</v>
      </c>
      <c r="C12" s="101" t="n">
        <f aca="false" ca="false" dt2D="false" dtr="false" t="normal">ROUND(SUM(C15, C21, C23, C25, C27, C29, C31, C38, C40, C45, C47, C49, C51, C53, C55, C57, C59, C61, C63), 2)</f>
        <v>26786</v>
      </c>
      <c r="D12" s="101" t="n">
        <f aca="false" ca="false" dt2D="false" dtr="false" t="normal">ROUND(SUM(D15, D21, D23, D25, D27, D29, D31, D38, D40, D45, D47, D49, D51, D53, D55, D57, D59, D61, D63), 2)</f>
        <v>26714</v>
      </c>
      <c r="E12" s="101" t="n">
        <f aca="false" ca="false" dt2D="false" dtr="false" t="normal">ROUND(SUM(E15, E21, E23, E25, E27, E29, E31, E38, E40, E45, E47, E49, E51, E53, E55, E57, E59, E61, E63), 2)</f>
        <v>26256</v>
      </c>
      <c r="F12" s="101" t="n">
        <f aca="false" ca="false" dt2D="false" dtr="false" t="normal">ROUND(SUM(F15, F21, F23, F25, F27, F29, F31, F38, F40, F45, F47, F49, F51, F53, F55, F57, F59, F61, F63), 2)</f>
        <v>26284</v>
      </c>
      <c r="G12" s="101" t="n">
        <f aca="false" ca="false" dt2D="false" dtr="false" t="normal">ROUND(SUM(G15, G21, G23, G25, G27, G29, G31, G38, G40, G45, G47, G49, G51, G53, G55, G57, G59, G61, G63), 2)</f>
        <v>26425</v>
      </c>
      <c r="H12" s="101" t="n">
        <f aca="false" ca="false" dt2D="false" dtr="false" t="normal">ROUND(SUM(H15, H21, H23, H25, H27, H29, H31, H38, H40, H45, H47, H49, H51, H53, H55, H57, H59, H61, H63), 2)</f>
        <v>26669</v>
      </c>
      <c r="I12" s="101" t="n">
        <f aca="false" ca="false" dt2D="false" dtr="false" t="normal">ROUND(SUM(I15, I21, I23, I25, I27, I29, I31, I38, I40, I45, I47, I49, I51, I53, I55, I57, I59, I61, I63), 2)</f>
        <v>27470</v>
      </c>
      <c r="J12" s="101" t="n">
        <f aca="false" ca="false" dt2D="false" dtr="false" t="normal">ROUND(SUM(J15, J21, J23, J25, J27, J29, J31, J38, J40, J45, J47, J49, J51, J53, J55, J57, J59, J61, J63), 2)</f>
        <v>0</v>
      </c>
      <c r="K12" s="101" t="n">
        <f aca="false" ca="false" dt2D="false" dtr="false" t="normal">ROUND(SUM(K15, K21, K23, K25, K27, K29, K31, K38, K40, K45, K47, K49, K51, K53, K55, K57, K59, K61, K63), 2)</f>
        <v>0</v>
      </c>
      <c r="L12" s="101" t="n">
        <f aca="false" ca="false" dt2D="false" dtr="false" t="normal">ROUND(SUM(L15, L21, L23, L25, L27, L29, L31, L38, L40, L45, L47, L49, L51, L53, L55, L57, L59, L61, L63), 2)</f>
        <v>0</v>
      </c>
      <c r="M12" s="101" t="n">
        <f aca="false" ca="false" dt2D="false" dtr="false" t="normal">ROUND(SUM(M15, M21, M23, M25, M27, M29, M31, M38, M40, M45, M47, M49, M51, M53, M55, M57, M59, M61, M63), 2)</f>
        <v>0</v>
      </c>
      <c r="N12" s="101" t="n">
        <f aca="false" ca="false" dt2D="false" dtr="false" t="normal">ROUND(SUM(N15, N21, N23, N25, N27, N29, N31, N38, N40, N45, N47, N49, N51, N53, N55, N57, N59, N61, N63), 2)</f>
        <v>26647</v>
      </c>
      <c r="O12" s="101" t="n">
        <f aca="false" ca="false" dt2D="false" dtr="false" t="normal">ROUND(SUM(O15, O21, O23, O25, O27, O29, O31, O38, O40, O45, O47, O49, O51, O53, O55, O57, O59, O61, O63), 2)</f>
        <v>26463</v>
      </c>
      <c r="P12" s="101" t="n">
        <f aca="false" ca="false" dt2D="false" dtr="false" t="normal">ROUND(SUM(P15, P21, P23, P25, P27, P29, P31, P38, P40, P45, P47, P49, P51, P53, P55, P57, P59, P61, P63), 2)</f>
        <v>26495</v>
      </c>
      <c r="Q12" s="101" t="n">
        <f aca="false" ca="false" dt2D="false" dtr="false" t="normal">ROUND(SUM(Q15, Q21, Q23, Q25, Q27, Q29, Q31, Q38, Q40, Q45, Q47, Q49, Q51, Q53, Q55, Q57, Q59, Q61, Q63), 2)</f>
        <v>25944</v>
      </c>
      <c r="R12" s="125" t="n"/>
      <c r="S12" s="16" t="n">
        <v>19252</v>
      </c>
      <c r="T12" s="16" t="n">
        <v>18898</v>
      </c>
      <c r="U12" s="16" t="n">
        <v>0</v>
      </c>
      <c r="V12" s="16" t="n">
        <v>19869</v>
      </c>
      <c r="W12" s="16" t="n">
        <v>19396</v>
      </c>
      <c r="X12" s="16" t="n">
        <v>18785</v>
      </c>
      <c r="Y12" s="126" t="s">
        <v>71</v>
      </c>
      <c r="Z12" s="126" t="s"/>
      <c r="AA12" s="13" t="n"/>
      <c r="AB12" s="19" t="n">
        <v>26786</v>
      </c>
      <c r="AC12" s="19" t="n">
        <v>26714</v>
      </c>
      <c r="AD12" s="19" t="n">
        <v>26771</v>
      </c>
      <c r="AE12" s="19" t="n">
        <v>26901</v>
      </c>
      <c r="AF12" s="19" t="n">
        <v>27123</v>
      </c>
      <c r="AG12" s="19" t="n">
        <v>28044</v>
      </c>
      <c r="AH12" s="127" t="n"/>
      <c r="AI12" s="13" t="n"/>
      <c r="AJ12" s="13" t="n"/>
      <c r="AK12" s="13" t="n"/>
      <c r="AL12" s="13" t="n"/>
      <c r="AM12" s="13" t="n"/>
      <c r="AN12" s="13" t="n"/>
      <c r="AO12" s="13" t="n"/>
      <c r="AP12" s="13" t="n"/>
      <c r="AQ12" s="13" t="n"/>
      <c r="AR12" s="13" t="n"/>
      <c r="AS12" s="13" t="n"/>
      <c r="AT12" s="13" t="n"/>
      <c r="AU12" s="13" t="n"/>
      <c r="AV12" s="13" t="n"/>
      <c r="AW12" s="13" t="n"/>
      <c r="AX12" s="13" t="n"/>
      <c r="AY12" s="13" t="n"/>
      <c r="AZ12" s="13" t="n"/>
      <c r="BA12" s="13" t="n"/>
      <c r="BB12" s="13" t="n"/>
    </row>
    <row ht="15.75" outlineLevel="0" r="13">
      <c r="A13" s="128" t="s">
        <v>0</v>
      </c>
      <c r="B13" s="5" t="s">
        <v>3</v>
      </c>
      <c r="C13" s="7" t="s">
        <v>6</v>
      </c>
      <c r="D13" s="129" t="n">
        <f aca="false" ca="false" dt2D="false" dtr="false" t="normal">IFERROR(IF(C12, D12/C12*100, 0), 0)</f>
        <v>99.731202867169415</v>
      </c>
      <c r="E13" s="129" t="n">
        <f aca="false" ca="false" dt2D="false" dtr="false" t="normal">IFERROR(IF(D12, E12/D12*100, 0), 0)</f>
        <v>98.285543160889418</v>
      </c>
      <c r="F13" s="129" t="n">
        <f aca="false" ca="false" dt2D="false" dtr="false" t="normal">IFERROR(IF(E12, F12/E12*100, 0), 0)</f>
        <v>100.10664229128581</v>
      </c>
      <c r="G13" s="129" t="n">
        <f aca="false" ca="false" dt2D="false" dtr="false" t="normal">IFERROR(IF(F12, G12/F12*100, 0), 0)</f>
        <v>100.5364480292193</v>
      </c>
      <c r="H13" s="129" t="n">
        <f aca="false" ca="false" dt2D="false" dtr="false" t="normal">IFERROR(IF(G12, H12/G12*100, 0), 0)</f>
        <v>100.92336802270576</v>
      </c>
      <c r="I13" s="129" t="n">
        <f aca="false" ca="false" dt2D="false" dtr="false" t="normal">IFERROR(IF(H12, I12/H12*100, 0), 0)</f>
        <v>103.00348719487044</v>
      </c>
      <c r="J13" s="7" t="s">
        <v>6</v>
      </c>
      <c r="K13" s="129" t="n">
        <f aca="false" ca="false" dt2D="false" dtr="false" t="normal">IFERROR(IF(J12, K12/J12*100, 0), 0)</f>
        <v>0</v>
      </c>
      <c r="L13" s="129" t="n">
        <f aca="false" ca="false" dt2D="false" dtr="false" t="normal">IFERROR(IF(K12, L12/K12*100, 0), 0)</f>
        <v>0</v>
      </c>
      <c r="M13" s="129" t="n">
        <f aca="false" ca="false" dt2D="false" dtr="false" t="normal">IFERROR(IF(L12, M12/L12*100, 0), 0)</f>
        <v>0</v>
      </c>
      <c r="N13" s="131" t="n"/>
      <c r="O13" s="131" t="n">
        <f aca="false" ca="false" dt2D="false" dtr="false" t="normal">IFERROR(IF(N12, O12/N12*100, 0), 0)</f>
        <v>99.309490749427695</v>
      </c>
      <c r="P13" s="131" t="n">
        <f aca="false" ca="false" dt2D="false" dtr="false" t="normal">IFERROR(IF(O12, P12/O12*100, 0), 0)</f>
        <v>100.12092355364092</v>
      </c>
      <c r="Q13" s="131" t="n">
        <f aca="false" ca="false" dt2D="false" dtr="false" t="normal">IFERROR(IF(P12, Q12/P12*100, 0), 0)</f>
        <v>97.920362332515566</v>
      </c>
      <c r="R13" s="132" t="n"/>
      <c r="S13" s="133" t="n"/>
      <c r="T13" s="133" t="n"/>
      <c r="U13" s="133" t="n"/>
      <c r="V13" s="133" t="n"/>
      <c r="W13" s="133" t="n"/>
      <c r="X13" s="133" t="n"/>
      <c r="Y13" s="126" t="s"/>
      <c r="Z13" s="126" t="s"/>
      <c r="AA13" s="13" t="n"/>
      <c r="AB13" s="28" t="n">
        <v>100.1233506522633</v>
      </c>
      <c r="AC13" s="134" t="n">
        <v>99.731202867169415</v>
      </c>
      <c r="AD13" s="134" t="n">
        <v>100.21337126600285</v>
      </c>
      <c r="AE13" s="134" t="n">
        <v>100.48560008964924</v>
      </c>
      <c r="AF13" s="134" t="n">
        <v>100.8252481320397</v>
      </c>
      <c r="AG13" s="135" t="n">
        <v>103.3956420749917</v>
      </c>
      <c r="AH13" s="136" t="n"/>
      <c r="AI13" s="13" t="n"/>
      <c r="AJ13" s="13" t="n"/>
      <c r="AK13" s="13" t="n"/>
      <c r="AL13" s="13" t="n"/>
      <c r="AM13" s="13" t="n"/>
      <c r="AN13" s="13" t="n"/>
      <c r="AO13" s="13" t="n"/>
      <c r="AP13" s="13" t="n"/>
      <c r="AQ13" s="13" t="n"/>
      <c r="AR13" s="13" t="n"/>
      <c r="AS13" s="13" t="n"/>
      <c r="AT13" s="13" t="n"/>
      <c r="AU13" s="13" t="n"/>
      <c r="AV13" s="13" t="n"/>
      <c r="AW13" s="13" t="n"/>
      <c r="AX13" s="13" t="n"/>
      <c r="AY13" s="13" t="n"/>
      <c r="AZ13" s="13" t="n"/>
      <c r="BA13" s="13" t="n"/>
      <c r="BB13" s="13" t="n"/>
    </row>
    <row customHeight="true" ht="77.314453125" outlineLevel="0" r="14">
      <c r="A14" s="2" t="s">
        <v>86</v>
      </c>
      <c r="B14" s="88" t="n"/>
      <c r="C14" s="37" t="n">
        <f aca="false" ca="false" dt2D="false" dtr="false" t="normal">ROUND(SUM(C15, C21, C23, C25, C27, C29, C31, C38, C40, C45, C47, C49, C51, C53, C55, C57, C59, C61, C63), 2)</f>
        <v>26786</v>
      </c>
      <c r="D14" s="37" t="n">
        <f aca="false" ca="false" dt2D="false" dtr="false" t="normal">ROUND(SUM(D15, D21, D23, D25, D27, D29, D31, D38, D40, D45, D47, D49, D51, D53, D55, D57, D59, D61, D63), 2)</f>
        <v>26714</v>
      </c>
      <c r="E14" s="37" t="n">
        <f aca="false" ca="false" dt2D="false" dtr="false" t="normal">ROUND(SUM(E15, E21, E23, E25, E27, E29, E31, E38, E40, E45, E47, E49, E51, E53, E55, E57, E59, E61, E63), 2)</f>
        <v>26256</v>
      </c>
      <c r="F14" s="37" t="n">
        <f aca="false" ca="false" dt2D="false" dtr="false" t="normal">ROUND(SUM(F15, F21, F23, F25, F27, F29, F31, F38, F40, F45, F47, F49, F51, F53, F55, F57, F59, F61, F63), 2)</f>
        <v>26284</v>
      </c>
      <c r="G14" s="37" t="n">
        <f aca="false" ca="false" dt2D="false" dtr="false" t="normal">ROUND(SUM(G15, G21, G23, G25, G27, G29, G31, G38, G40, G45, G47, G49, G51, G53, G55, G57, G59, G61, G63), 2)</f>
        <v>26425</v>
      </c>
      <c r="H14" s="37" t="n">
        <f aca="false" ca="false" dt2D="false" dtr="false" t="normal">ROUND(SUM(H15, H21, H23, H25, H27, H29, H31, H38, H40, H45, H47, H49, H51, H53, H55, H57, H59, H61, H63), 2)</f>
        <v>26669</v>
      </c>
      <c r="I14" s="37" t="n">
        <f aca="false" ca="false" dt2D="false" dtr="false" t="normal">ROUND(SUM(I15, I21, I23, I25, I27, I29, I31, I38, I40, I45, I47, I49, I51, I53, I55, I57, I59, I61, I63), 2)</f>
        <v>27470</v>
      </c>
      <c r="J14" s="37" t="n">
        <f aca="false" ca="false" dt2D="false" dtr="false" t="normal">ROUND(SUM(J15, J21, J23, J25, J27, J29, J31, J38, J40, J45, J47, J49, J51, J53, J55, J57, J59, J61, J63), 2)</f>
        <v>0</v>
      </c>
      <c r="K14" s="37" t="n">
        <f aca="false" ca="false" dt2D="false" dtr="false" t="normal">ROUND(SUM(K15, K21, K23, K25, K27, K29, K31, K38, K40, K45, K47, K49, K51, K53, K55, K57, K59, K61, K63), 2)</f>
        <v>0</v>
      </c>
      <c r="L14" s="37" t="n">
        <f aca="false" ca="false" dt2D="false" dtr="false" t="normal">ROUND(SUM(L15, L21, L23, L25, L27, L29, L31, L38, L40, L45, L47, L49, L51, L53, L55, L57, L59, L61, L63), 2)</f>
        <v>0</v>
      </c>
      <c r="M14" s="37" t="n">
        <f aca="false" ca="false" dt2D="false" dtr="false" t="normal">ROUND(SUM(M15, M21, M23, M25, M27, M29, M31, M38, M40, M45, M47, M49, M51, M53, M55, M57, M59, M61, M63), 2)</f>
        <v>0</v>
      </c>
      <c r="N14" s="37" t="n">
        <f aca="false" ca="false" dt2D="false" dtr="false" t="normal">ROUND(SUM(N15, N21, N23, N25, N27, N29, N31, N38, N40, N45, N47, N49, N51, N53, N55, N57, N59, N61, N63), 2)</f>
        <v>26647</v>
      </c>
      <c r="O14" s="37" t="n">
        <f aca="false" ca="false" dt2D="false" dtr="false" t="normal">ROUND(SUM(O15, O21, O23, O25, O27, O29, O31, O38, O40, O45, O47, O49, O51, O53, O55, O57, O59, O61, O63), 2)</f>
        <v>26463</v>
      </c>
      <c r="P14" s="37" t="n">
        <f aca="false" ca="false" dt2D="false" dtr="false" t="normal">ROUND(SUM(P15, P21, P23, P25, P27, P29, P31, P38, P40, P45, P47, P49, P51, P53, P55, P57, P59, P61, P63), 2)</f>
        <v>26495</v>
      </c>
      <c r="Q14" s="37" t="n">
        <f aca="false" ca="false" dt2D="false" dtr="false" t="normal">ROUND(SUM(Q15, Q21, Q23, Q25, Q27, Q29, Q31, Q38, Q40, Q45, Q47, Q49, Q51, Q53, Q55, Q57, Q59, Q61, Q63), 2)</f>
        <v>25944</v>
      </c>
      <c r="R14" s="140" t="n"/>
      <c r="S14" s="133" t="n"/>
      <c r="T14" s="133" t="n"/>
      <c r="U14" s="133" t="n"/>
      <c r="V14" s="133" t="n"/>
      <c r="W14" s="133" t="n"/>
      <c r="X14" s="133" t="n"/>
      <c r="Y14" s="126" t="s"/>
      <c r="Z14" s="126" t="s"/>
      <c r="AA14" s="13" t="n"/>
      <c r="AB14" s="13" t="n"/>
      <c r="AC14" s="13" t="n"/>
      <c r="AD14" s="13" t="n"/>
      <c r="AE14" s="13" t="n"/>
      <c r="AF14" s="13" t="n"/>
      <c r="AG14" s="13" t="n"/>
      <c r="AH14" s="124" t="n"/>
      <c r="AI14" s="13" t="n"/>
      <c r="AJ14" s="13" t="n"/>
      <c r="AK14" s="13" t="n"/>
      <c r="AL14" s="13" t="n"/>
      <c r="AM14" s="13" t="n"/>
      <c r="AN14" s="13" t="n"/>
      <c r="AO14" s="13" t="n"/>
      <c r="AP14" s="13" t="n"/>
      <c r="AQ14" s="13" t="n"/>
      <c r="AR14" s="13" t="n"/>
      <c r="AS14" s="13" t="n"/>
      <c r="AT14" s="13" t="n"/>
      <c r="AU14" s="13" t="n"/>
      <c r="AV14" s="13" t="n"/>
      <c r="AW14" s="13" t="n"/>
      <c r="AX14" s="13" t="n"/>
      <c r="AY14" s="13" t="n"/>
      <c r="AZ14" s="13" t="n"/>
      <c r="BA14" s="13" t="n"/>
      <c r="BB14" s="13" t="n"/>
    </row>
    <row ht="31.5" outlineLevel="0" r="15">
      <c r="A15" s="4" t="s">
        <v>2</v>
      </c>
      <c r="B15" s="6" t="s">
        <v>55</v>
      </c>
      <c r="C15" s="8" t="n">
        <f aca="false" ca="false" dt2D="false" dtr="false" t="normal">SUM(C17, C19)</f>
        <v>58</v>
      </c>
      <c r="D15" s="8" t="n">
        <f aca="false" ca="false" dt2D="false" dtr="false" t="normal">SUM(D17, D19)</f>
        <v>56</v>
      </c>
      <c r="E15" s="8" t="n">
        <f aca="false" ca="false" dt2D="false" dtr="false" t="normal">SUM(E17, E19)</f>
        <v>52</v>
      </c>
      <c r="F15" s="8" t="n">
        <f aca="false" ca="false" dt2D="false" dtr="false" t="normal">SUM(F17, F19)</f>
        <v>41</v>
      </c>
      <c r="G15" s="8" t="n">
        <f aca="false" ca="false" dt2D="false" dtr="false" t="normal">SUM(G17, G19)</f>
        <v>42</v>
      </c>
      <c r="H15" s="8" t="n">
        <f aca="false" ca="false" dt2D="false" dtr="false" t="normal">SUM(H17, H19)</f>
        <v>41</v>
      </c>
      <c r="I15" s="8" t="n">
        <f aca="false" ca="false" dt2D="false" dtr="false" t="normal">SUM(I17, I19)</f>
        <v>51</v>
      </c>
      <c r="J15" s="8" t="n">
        <f aca="false" ca="false" dt2D="false" dtr="false" t="normal">SUM(J17, J19)</f>
        <v>0</v>
      </c>
      <c r="K15" s="8" t="n">
        <f aca="false" ca="false" dt2D="false" dtr="false" t="normal">SUM(K17, K19)</f>
        <v>0</v>
      </c>
      <c r="L15" s="8" t="n">
        <f aca="false" ca="false" dt2D="false" dtr="false" t="normal">SUM(L17, L19)</f>
        <v>0</v>
      </c>
      <c r="M15" s="8" t="n">
        <f aca="false" ca="false" dt2D="false" dtr="false" t="normal">SUM(M17, M19)</f>
        <v>0</v>
      </c>
      <c r="N15" s="8" t="n">
        <f aca="false" ca="false" dt2D="false" dtr="false" t="normal">SUM(N17, N19)</f>
        <v>50</v>
      </c>
      <c r="O15" s="8" t="n">
        <f aca="false" ca="false" dt2D="false" dtr="false" t="normal">SUM(O17, O19)</f>
        <v>44</v>
      </c>
      <c r="P15" s="8" t="n">
        <f aca="false" ca="false" dt2D="false" dtr="false" t="normal">SUM(P17, P19)</f>
        <v>51</v>
      </c>
      <c r="Q15" s="8" t="n">
        <v>42</v>
      </c>
      <c r="R15" s="142" t="n"/>
      <c r="S15" s="16" t="n">
        <v>0</v>
      </c>
      <c r="T15" s="16" t="n">
        <v>0</v>
      </c>
      <c r="U15" s="16" t="n">
        <v>0</v>
      </c>
      <c r="V15" s="16" t="n">
        <v>0</v>
      </c>
      <c r="W15" s="16" t="n">
        <v>0</v>
      </c>
      <c r="X15" s="16" t="n">
        <v>0</v>
      </c>
      <c r="Y15" s="126" t="s">
        <v>121</v>
      </c>
      <c r="Z15" s="126" t="s"/>
      <c r="AA15" s="13" t="n"/>
      <c r="AB15" s="143" t="n">
        <v>58</v>
      </c>
      <c r="AC15" s="143" t="n">
        <v>56</v>
      </c>
      <c r="AD15" s="143" t="n">
        <v>55</v>
      </c>
      <c r="AE15" s="143" t="n">
        <v>54</v>
      </c>
      <c r="AF15" s="143" t="n">
        <v>54</v>
      </c>
      <c r="AG15" s="144" t="n">
        <v>53</v>
      </c>
      <c r="AH15" s="145" t="n"/>
      <c r="AI15" s="13" t="n"/>
      <c r="AJ15" s="13" t="n"/>
      <c r="AK15" s="13" t="n"/>
      <c r="AL15" s="13" t="n"/>
      <c r="AM15" s="13" t="n"/>
      <c r="AN15" s="13" t="n"/>
      <c r="AO15" s="13" t="n"/>
      <c r="AP15" s="13" t="n"/>
      <c r="AQ15" s="13" t="n"/>
      <c r="AR15" s="13" t="n"/>
      <c r="AS15" s="13" t="n"/>
      <c r="AT15" s="13" t="n"/>
      <c r="AU15" s="13" t="n"/>
      <c r="AV15" s="13" t="n"/>
      <c r="AW15" s="13" t="n"/>
      <c r="AX15" s="13" t="n"/>
      <c r="AY15" s="13" t="n"/>
      <c r="AZ15" s="13" t="n"/>
      <c r="BA15" s="13" t="n"/>
      <c r="BB15" s="13" t="n"/>
    </row>
    <row customHeight="true" ht="20.25" outlineLevel="0" r="16">
      <c r="A16" s="2" t="s">
        <v>0</v>
      </c>
      <c r="B16" s="5" t="s">
        <v>3</v>
      </c>
      <c r="C16" s="7" t="s">
        <v>6</v>
      </c>
      <c r="D16" s="9" t="n">
        <f aca="false" ca="false" dt2D="false" dtr="false" t="normal">IFERROR(IF(C15, D15/C15*100, 0), 0)</f>
        <v>96.551724137931032</v>
      </c>
      <c r="E16" s="9" t="n">
        <f aca="false" ca="false" dt2D="false" dtr="false" t="normal">IFERROR(IF(D15, E15/D15*100, 0), 0)</f>
        <v>92.857142857142861</v>
      </c>
      <c r="F16" s="9" t="n">
        <f aca="false" ca="false" dt2D="false" dtr="false" t="normal">IFERROR(IF(E15, F15/E15*100, 0), 0)</f>
        <v>78.84615384615384</v>
      </c>
      <c r="G16" s="9" t="n">
        <f aca="false" ca="false" dt2D="false" dtr="false" t="normal">IFERROR(IF(F15, G15/F15*100, 0), 0)</f>
        <v>102.4390243902439</v>
      </c>
      <c r="H16" s="9" t="n">
        <f aca="false" ca="false" dt2D="false" dtr="false" t="normal">IFERROR(IF(G15, H15/G15*100, 0), 0)</f>
        <v>97.61904761904762</v>
      </c>
      <c r="I16" s="9" t="n">
        <f aca="false" ca="false" dt2D="false" dtr="false" t="normal">IFERROR(IF(H15, I15/H15*100, 0), 0)</f>
        <v>124.39024390243902</v>
      </c>
      <c r="J16" s="7" t="s">
        <v>6</v>
      </c>
      <c r="K16" s="9" t="n">
        <f aca="false" ca="false" dt2D="false" dtr="false" t="normal">IFERROR(IF(J15, K15/J15*100, 0), 0)</f>
        <v>0</v>
      </c>
      <c r="L16" s="9" t="n">
        <f aca="false" ca="false" dt2D="false" dtr="false" t="normal">IFERROR(IF(K15, L15/K15*100, 0), 0)</f>
        <v>0</v>
      </c>
      <c r="M16" s="9" t="n">
        <f aca="false" ca="false" dt2D="false" dtr="false" t="normal">IFERROR(IF(L15, M15/L15*100, 0), 0)</f>
        <v>0</v>
      </c>
      <c r="N16" s="23" t="n"/>
      <c r="O16" s="23" t="n">
        <f aca="false" ca="false" dt2D="false" dtr="false" t="normal">IFERROR(IF(N15, O15/N15*100, 0), 0)</f>
        <v>88</v>
      </c>
      <c r="P16" s="23" t="n">
        <f aca="false" ca="false" dt2D="false" dtr="false" t="normal">IFERROR(IF(O15, P15/O15*100, 0), 0)</f>
        <v>115.90909090909092</v>
      </c>
      <c r="Q16" s="23" t="n">
        <f aca="false" ca="false" dt2D="false" dtr="false" t="normal">IFERROR(IF(P15, Q15/P15*100, 0), 0)</f>
        <v>82.35294117647058</v>
      </c>
      <c r="R16" s="24" t="n"/>
      <c r="S16" s="133" t="n"/>
      <c r="T16" s="133" t="n"/>
      <c r="U16" s="133" t="n"/>
      <c r="V16" s="133" t="n"/>
      <c r="W16" s="133" t="n"/>
      <c r="X16" s="133" t="n"/>
      <c r="Y16" s="126" t="s"/>
      <c r="Z16" s="126" t="s"/>
      <c r="AA16" s="13" t="n"/>
      <c r="AB16" s="28" t="n">
        <v>0</v>
      </c>
      <c r="AC16" s="29" t="n">
        <v>96.551724137931032</v>
      </c>
      <c r="AD16" s="29" t="n">
        <v>98.214285714285708</v>
      </c>
      <c r="AE16" s="29" t="n">
        <v>98.181818181818187</v>
      </c>
      <c r="AF16" s="29" t="n">
        <v>100</v>
      </c>
      <c r="AG16" s="30" t="n">
        <v>98.148148148148152</v>
      </c>
      <c r="AH16" s="31" t="n"/>
      <c r="AI16" s="13" t="n"/>
      <c r="AJ16" s="13" t="n"/>
      <c r="AK16" s="13" t="n"/>
      <c r="AL16" s="13" t="n"/>
      <c r="AM16" s="13" t="n"/>
      <c r="AN16" s="13" t="n"/>
      <c r="AO16" s="13" t="n"/>
      <c r="AP16" s="13" t="n"/>
      <c r="AQ16" s="13" t="n"/>
      <c r="AR16" s="13" t="n"/>
      <c r="AS16" s="13" t="n"/>
      <c r="AT16" s="13" t="n"/>
      <c r="AU16" s="13" t="n"/>
      <c r="AV16" s="13" t="n"/>
      <c r="AW16" s="13" t="n"/>
      <c r="AX16" s="13" t="n"/>
      <c r="AY16" s="13" t="n"/>
      <c r="AZ16" s="13" t="n"/>
      <c r="BA16" s="13" t="n"/>
      <c r="BB16" s="13" t="n"/>
    </row>
    <row customHeight="true" ht="45" outlineLevel="0" r="17">
      <c r="A17" s="4" t="s">
        <v>16</v>
      </c>
      <c r="B17" s="6" t="s">
        <v>55</v>
      </c>
      <c r="C17" s="8" t="n">
        <f aca="false" ca="false" dt2D="false" dtr="false" t="normal">IF(AB17="", "", AB17)</f>
        <v>42</v>
      </c>
      <c r="D17" s="8" t="n">
        <f aca="false" ca="false" dt2D="false" dtr="false" t="normal">IF(AC17="", "", AC17)</f>
        <v>40</v>
      </c>
      <c r="E17" s="8" t="n">
        <v>36</v>
      </c>
      <c r="F17" s="8" t="n">
        <v>25</v>
      </c>
      <c r="G17" s="8" t="n">
        <v>25</v>
      </c>
      <c r="H17" s="8" t="n">
        <v>24</v>
      </c>
      <c r="I17" s="8" t="n">
        <v>34</v>
      </c>
      <c r="J17" s="8" t="n"/>
      <c r="K17" s="8" t="n"/>
      <c r="L17" s="8" t="n"/>
      <c r="M17" s="8" t="n"/>
      <c r="N17" s="8" t="n">
        <v>50</v>
      </c>
      <c r="O17" s="8" t="n">
        <v>32</v>
      </c>
      <c r="P17" s="8" t="n">
        <v>39</v>
      </c>
      <c r="Q17" s="8" t="n">
        <v>24</v>
      </c>
      <c r="R17" s="15" t="n"/>
      <c r="S17" s="16" t="n">
        <v>0</v>
      </c>
      <c r="T17" s="16" t="n">
        <v>0</v>
      </c>
      <c r="U17" s="16" t="n">
        <v>0</v>
      </c>
      <c r="V17" s="16" t="n">
        <v>0</v>
      </c>
      <c r="W17" s="16" t="n">
        <v>0</v>
      </c>
      <c r="X17" s="16" t="n">
        <v>0</v>
      </c>
      <c r="Y17" s="13" t="n"/>
      <c r="Z17" s="13" t="n"/>
      <c r="AA17" s="13" t="n"/>
      <c r="AB17" s="19" t="n">
        <v>42</v>
      </c>
      <c r="AC17" s="19" t="n">
        <v>40</v>
      </c>
      <c r="AD17" s="19" t="n">
        <v>38</v>
      </c>
      <c r="AE17" s="19" t="n">
        <v>37</v>
      </c>
      <c r="AF17" s="19" t="n">
        <v>37</v>
      </c>
      <c r="AG17" s="21" t="n">
        <v>36</v>
      </c>
      <c r="AH17" s="22" t="n"/>
      <c r="AI17" s="13" t="n"/>
      <c r="AJ17" s="13" t="n"/>
      <c r="AK17" s="13" t="n"/>
      <c r="AL17" s="13" t="n"/>
      <c r="AM17" s="13" t="n"/>
      <c r="AN17" s="13" t="n"/>
      <c r="AO17" s="13" t="n"/>
      <c r="AP17" s="13" t="n"/>
      <c r="AQ17" s="13" t="n"/>
      <c r="AR17" s="13" t="n"/>
      <c r="AS17" s="13" t="n"/>
      <c r="AT17" s="13" t="n"/>
      <c r="AU17" s="13" t="n"/>
      <c r="AV17" s="13" t="n"/>
      <c r="AW17" s="13" t="n"/>
      <c r="AX17" s="13" t="n"/>
      <c r="AY17" s="13" t="n"/>
      <c r="AZ17" s="13" t="n"/>
      <c r="BA17" s="13" t="n"/>
      <c r="BB17" s="13" t="n"/>
    </row>
    <row ht="15.75" outlineLevel="0" r="18">
      <c r="A18" s="2" t="s">
        <v>0</v>
      </c>
      <c r="B18" s="5" t="s">
        <v>3</v>
      </c>
      <c r="C18" s="7" t="s">
        <v>6</v>
      </c>
      <c r="D18" s="9" t="n">
        <f aca="false" ca="false" dt2D="false" dtr="false" t="normal">IFERROR(IF(C17, D17/C17*100, 0), 0)</f>
        <v>95.238095238095227</v>
      </c>
      <c r="E18" s="9" t="n">
        <f aca="false" ca="false" dt2D="false" dtr="false" t="normal">IFERROR(IF(D17, E17/D17*100, 0), 0)</f>
        <v>90</v>
      </c>
      <c r="F18" s="9" t="n">
        <f aca="false" ca="false" dt2D="false" dtr="false" t="normal">IFERROR(IF(E17, F17/E17*100, 0), 0)</f>
        <v>69.444444444444443</v>
      </c>
      <c r="G18" s="9" t="n">
        <f aca="false" ca="false" dt2D="false" dtr="false" t="normal">IFERROR(IF(F17, G17/F17*100, 0), 0)</f>
        <v>100</v>
      </c>
      <c r="H18" s="9" t="n">
        <f aca="false" ca="false" dt2D="false" dtr="false" t="normal">IFERROR(IF(G17, H17/G17*100, 0), 0)</f>
        <v>96</v>
      </c>
      <c r="I18" s="9" t="n">
        <f aca="false" ca="false" dt2D="false" dtr="false" t="normal">IFERROR(IF(H17, I17/H17*100, 0), 0)</f>
        <v>141.66666666666669</v>
      </c>
      <c r="J18" s="7" t="s">
        <v>6</v>
      </c>
      <c r="K18" s="9" t="n">
        <f aca="false" ca="false" dt2D="false" dtr="false" t="normal">IFERROR(IF(J17, K17/J17*100, 0), 0)</f>
        <v>0</v>
      </c>
      <c r="L18" s="9" t="n">
        <f aca="false" ca="false" dt2D="false" dtr="false" t="normal">IFERROR(IF(K17, L17/K17*100, 0), 0)</f>
        <v>0</v>
      </c>
      <c r="M18" s="9" t="n">
        <f aca="false" ca="false" dt2D="false" dtr="false" t="normal">IFERROR(IF(L17, M17/L17*100, 0), 0)</f>
        <v>0</v>
      </c>
      <c r="N18" s="23" t="n"/>
      <c r="O18" s="23" t="n">
        <f aca="false" ca="false" dt2D="false" dtr="false" t="normal">IFERROR(IF(N17, O17/N17*100, 0), 0)</f>
        <v>64</v>
      </c>
      <c r="P18" s="23" t="n">
        <f aca="false" ca="false" dt2D="false" dtr="false" t="normal">IFERROR(IF(O17, P17/O17*100, 0), 0)</f>
        <v>121.875</v>
      </c>
      <c r="Q18" s="23" t="n">
        <f aca="false" ca="false" dt2D="false" dtr="false" t="normal">IFERROR(IF(P17, Q17/P17*100, 0), 0)</f>
        <v>61.53846153846154</v>
      </c>
      <c r="R18" s="24" t="n"/>
      <c r="S18" s="133" t="n"/>
      <c r="T18" s="133" t="n"/>
      <c r="U18" s="133" t="n"/>
      <c r="V18" s="133" t="n"/>
      <c r="W18" s="133" t="n"/>
      <c r="X18" s="133" t="n"/>
      <c r="Y18" s="13" t="n"/>
      <c r="Z18" s="13" t="n"/>
      <c r="AA18" s="13" t="n"/>
      <c r="AB18" s="28" t="n">
        <v>0</v>
      </c>
      <c r="AC18" s="29" t="n">
        <v>95.238095238095227</v>
      </c>
      <c r="AD18" s="29" t="n">
        <v>95</v>
      </c>
      <c r="AE18" s="29" t="n">
        <v>97.368421052631575</v>
      </c>
      <c r="AF18" s="29" t="n">
        <v>100</v>
      </c>
      <c r="AG18" s="30" t="n">
        <v>97.297297297297305</v>
      </c>
      <c r="AH18" s="31" t="n"/>
      <c r="AI18" s="13" t="n"/>
      <c r="AJ18" s="13" t="n"/>
      <c r="AK18" s="13" t="n"/>
      <c r="AL18" s="13" t="n"/>
      <c r="AM18" s="13" t="n"/>
      <c r="AN18" s="13" t="n"/>
      <c r="AO18" s="13" t="n"/>
      <c r="AP18" s="13" t="n"/>
      <c r="AQ18" s="13" t="n"/>
      <c r="AR18" s="13" t="n"/>
      <c r="AS18" s="13" t="n"/>
      <c r="AT18" s="13" t="n"/>
      <c r="AU18" s="13" t="n"/>
      <c r="AV18" s="13" t="n"/>
      <c r="AW18" s="13" t="n"/>
      <c r="AX18" s="13" t="n"/>
      <c r="AY18" s="13" t="n"/>
      <c r="AZ18" s="13" t="n"/>
      <c r="BA18" s="13" t="n"/>
      <c r="BB18" s="13" t="n"/>
    </row>
    <row ht="15.75" outlineLevel="0" r="19">
      <c r="A19" s="4" t="s">
        <v>155</v>
      </c>
      <c r="B19" s="6" t="s">
        <v>55</v>
      </c>
      <c r="C19" s="8" t="n">
        <f aca="false" ca="false" dt2D="false" dtr="false" t="normal">IF(AB19="", "", AB19)</f>
        <v>16</v>
      </c>
      <c r="D19" s="8" t="n">
        <f aca="false" ca="false" dt2D="false" dtr="false" t="normal">IF(AC19="", "", AC19)</f>
        <v>16</v>
      </c>
      <c r="E19" s="8" t="n">
        <v>16</v>
      </c>
      <c r="F19" s="8" t="n">
        <v>16</v>
      </c>
      <c r="G19" s="8" t="n">
        <v>17</v>
      </c>
      <c r="H19" s="8" t="n">
        <v>17</v>
      </c>
      <c r="I19" s="8" t="n">
        <v>17</v>
      </c>
      <c r="J19" s="8" t="n"/>
      <c r="K19" s="8" t="n"/>
      <c r="L19" s="8" t="n"/>
      <c r="M19" s="8" t="n"/>
      <c r="N19" s="8" t="n">
        <v>0</v>
      </c>
      <c r="O19" s="8" t="n">
        <v>12</v>
      </c>
      <c r="P19" s="8" t="n">
        <v>12</v>
      </c>
      <c r="Q19" s="8" t="n">
        <v>16</v>
      </c>
      <c r="R19" s="15" t="n"/>
      <c r="S19" s="16" t="n">
        <v>0</v>
      </c>
      <c r="T19" s="16" t="n">
        <v>0</v>
      </c>
      <c r="U19" s="16" t="n">
        <v>0</v>
      </c>
      <c r="V19" s="16" t="n">
        <v>0</v>
      </c>
      <c r="W19" s="16" t="n">
        <v>0</v>
      </c>
      <c r="X19" s="16" t="n">
        <v>0</v>
      </c>
      <c r="Y19" s="13" t="n"/>
      <c r="Z19" s="13" t="n"/>
      <c r="AA19" s="13" t="n"/>
      <c r="AB19" s="19" t="n">
        <v>16</v>
      </c>
      <c r="AC19" s="19" t="n">
        <v>16</v>
      </c>
      <c r="AD19" s="19" t="n">
        <v>17</v>
      </c>
      <c r="AE19" s="19" t="n">
        <v>17</v>
      </c>
      <c r="AF19" s="19" t="n">
        <v>17</v>
      </c>
      <c r="AG19" s="21" t="n">
        <v>17</v>
      </c>
      <c r="AH19" s="22" t="n"/>
      <c r="AI19" s="13" t="n"/>
      <c r="AJ19" s="13" t="n"/>
      <c r="AK19" s="13" t="n"/>
      <c r="AL19" s="13" t="n"/>
      <c r="AM19" s="13" t="n"/>
      <c r="AN19" s="13" t="n"/>
      <c r="AO19" s="13" t="n"/>
      <c r="AP19" s="13" t="n"/>
      <c r="AQ19" s="13" t="n"/>
      <c r="AR19" s="13" t="n"/>
      <c r="AS19" s="13" t="n"/>
      <c r="AT19" s="13" t="n"/>
      <c r="AU19" s="13" t="n"/>
      <c r="AV19" s="13" t="n"/>
      <c r="AW19" s="13" t="n"/>
      <c r="AX19" s="13" t="n"/>
      <c r="AY19" s="13" t="n"/>
      <c r="AZ19" s="13" t="n"/>
      <c r="BA19" s="13" t="n"/>
      <c r="BB19" s="13" t="n"/>
    </row>
    <row ht="15.75" outlineLevel="0" r="20">
      <c r="A20" s="2" t="s">
        <v>0</v>
      </c>
      <c r="B20" s="5" t="s">
        <v>3</v>
      </c>
      <c r="C20" s="7" t="s">
        <v>6</v>
      </c>
      <c r="D20" s="9" t="n">
        <f aca="false" ca="false" dt2D="false" dtr="false" t="normal">IFERROR(IF(C19, D19/C19*100, 0), 0)</f>
        <v>100</v>
      </c>
      <c r="E20" s="9" t="n">
        <f aca="false" ca="false" dt2D="false" dtr="false" t="normal">IFERROR(IF(D19, E19/D19*100, 0), 0)</f>
        <v>100</v>
      </c>
      <c r="F20" s="9" t="n">
        <f aca="false" ca="false" dt2D="false" dtr="false" t="normal">IFERROR(IF(E19, F19/E19*100, 0), 0)</f>
        <v>100</v>
      </c>
      <c r="G20" s="9" t="n">
        <f aca="false" ca="false" dt2D="false" dtr="false" t="normal">IFERROR(IF(F19, G19/F19*100, 0), 0)</f>
        <v>106.25</v>
      </c>
      <c r="H20" s="9" t="n">
        <f aca="false" ca="false" dt2D="false" dtr="false" t="normal">IFERROR(IF(G19, H19/G19*100, 0), 0)</f>
        <v>100</v>
      </c>
      <c r="I20" s="9" t="n">
        <f aca="false" ca="false" dt2D="false" dtr="false" t="normal">IFERROR(IF(H19, I19/H19*100, 0), 0)</f>
        <v>100</v>
      </c>
      <c r="J20" s="7" t="s">
        <v>6</v>
      </c>
      <c r="K20" s="9" t="n">
        <f aca="false" ca="false" dt2D="false" dtr="false" t="normal">IFERROR(IF(J19, K19/J19*100, 0), 0)</f>
        <v>0</v>
      </c>
      <c r="L20" s="9" t="n">
        <f aca="false" ca="false" dt2D="false" dtr="false" t="normal">IFERROR(IF(K19, L19/K19*100, 0), 0)</f>
        <v>0</v>
      </c>
      <c r="M20" s="9" t="n">
        <f aca="false" ca="false" dt2D="false" dtr="false" t="normal">IFERROR(IF(L19, M19/L19*100, 0), 0)</f>
        <v>0</v>
      </c>
      <c r="N20" s="23" t="n"/>
      <c r="O20" s="23" t="n">
        <f aca="false" ca="false" dt2D="false" dtr="false" t="normal">IFERROR(IF(N19, O19/N19*100, 0), 0)</f>
        <v>0</v>
      </c>
      <c r="P20" s="23" t="n">
        <f aca="false" ca="false" dt2D="false" dtr="false" t="normal">IFERROR(IF(O19, P19/O19*100, 0), 0)</f>
        <v>100</v>
      </c>
      <c r="Q20" s="23" t="n">
        <f aca="false" ca="false" dt2D="false" dtr="false" t="normal">IFERROR(IF(P19, Q19/P19*100, 0), 0)</f>
        <v>133.33333333333331</v>
      </c>
      <c r="R20" s="24" t="n"/>
      <c r="S20" s="133" t="n"/>
      <c r="T20" s="133" t="n"/>
      <c r="U20" s="133" t="n"/>
      <c r="V20" s="133" t="n"/>
      <c r="W20" s="133" t="n"/>
      <c r="X20" s="133" t="n"/>
      <c r="Y20" s="13" t="n"/>
      <c r="Z20" s="13" t="n"/>
      <c r="AA20" s="13" t="n"/>
      <c r="AB20" s="28" t="n">
        <v>0</v>
      </c>
      <c r="AC20" s="29" t="n">
        <v>100</v>
      </c>
      <c r="AD20" s="29" t="n">
        <v>106.25</v>
      </c>
      <c r="AE20" s="29" t="n">
        <v>100</v>
      </c>
      <c r="AF20" s="29" t="n">
        <v>100</v>
      </c>
      <c r="AG20" s="30" t="n">
        <v>100</v>
      </c>
      <c r="AH20" s="31" t="n"/>
      <c r="AI20" s="13" t="n"/>
      <c r="AJ20" s="13" t="n"/>
      <c r="AK20" s="13" t="n"/>
      <c r="AL20" s="13" t="n"/>
      <c r="AM20" s="13" t="n"/>
      <c r="AN20" s="13" t="n"/>
      <c r="AO20" s="13" t="n"/>
      <c r="AP20" s="13" t="n"/>
      <c r="AQ20" s="13" t="n"/>
      <c r="AR20" s="13" t="n"/>
      <c r="AS20" s="13" t="n"/>
      <c r="AT20" s="13" t="n"/>
      <c r="AU20" s="13" t="n"/>
      <c r="AV20" s="13" t="n"/>
      <c r="AW20" s="13" t="n"/>
      <c r="AX20" s="13" t="n"/>
      <c r="AY20" s="13" t="n"/>
      <c r="AZ20" s="13" t="n"/>
      <c r="BA20" s="13" t="n"/>
      <c r="BB20" s="13" t="n"/>
    </row>
    <row ht="15.75" outlineLevel="0" r="21">
      <c r="A21" s="4" t="s">
        <v>56</v>
      </c>
      <c r="B21" s="6" t="s">
        <v>55</v>
      </c>
      <c r="C21" s="8" t="str">
        <f aca="false" ca="false" dt2D="false" dtr="false" t="normal">IF(AB21="", "", AB21)</f>
        <v/>
      </c>
      <c r="D21" s="8" t="str">
        <f aca="false" ca="false" dt2D="false" dtr="false" t="normal">IF(AC21="", "", AC21)</f>
        <v/>
      </c>
      <c r="E21" s="8" t="n"/>
      <c r="F21" s="8" t="n"/>
      <c r="G21" s="8" t="n"/>
      <c r="H21" s="8" t="n"/>
      <c r="I21" s="8" t="n"/>
      <c r="J21" s="8" t="n"/>
      <c r="K21" s="8" t="n"/>
      <c r="L21" s="8" t="n"/>
      <c r="M21" s="8" t="n"/>
      <c r="N21" s="8" t="n"/>
      <c r="O21" s="8" t="n"/>
      <c r="P21" s="8" t="n"/>
      <c r="Q21" s="8" t="n"/>
      <c r="R21" s="15" t="n"/>
      <c r="S21" s="16" t="n">
        <v>0</v>
      </c>
      <c r="T21" s="16" t="n">
        <v>0</v>
      </c>
      <c r="U21" s="16" t="n">
        <v>0</v>
      </c>
      <c r="V21" s="16" t="n">
        <v>0</v>
      </c>
      <c r="W21" s="16" t="n">
        <v>0</v>
      </c>
      <c r="X21" s="16" t="n">
        <v>0</v>
      </c>
      <c r="Y21" s="13" t="n"/>
      <c r="Z21" s="13" t="n"/>
      <c r="AA21" s="13" t="n"/>
      <c r="AB21" s="19" t="s">
        <v>70</v>
      </c>
      <c r="AC21" s="19" t="s">
        <v>70</v>
      </c>
      <c r="AD21" s="19" t="s">
        <v>70</v>
      </c>
      <c r="AE21" s="19" t="s">
        <v>70</v>
      </c>
      <c r="AF21" s="19" t="s">
        <v>70</v>
      </c>
      <c r="AG21" s="21" t="s">
        <v>70</v>
      </c>
      <c r="AH21" s="22" t="n"/>
      <c r="AI21" s="13" t="n"/>
      <c r="AJ21" s="13" t="n"/>
      <c r="AK21" s="13" t="n"/>
      <c r="AL21" s="13" t="n"/>
      <c r="AM21" s="13" t="n"/>
      <c r="AN21" s="13" t="n"/>
      <c r="AO21" s="13" t="n"/>
      <c r="AP21" s="13" t="n"/>
      <c r="AQ21" s="13" t="n"/>
      <c r="AR21" s="13" t="n"/>
      <c r="AS21" s="13" t="n"/>
      <c r="AT21" s="13" t="n"/>
      <c r="AU21" s="13" t="n"/>
      <c r="AV21" s="13" t="n"/>
      <c r="AW21" s="13" t="n"/>
      <c r="AX21" s="13" t="n"/>
      <c r="AY21" s="13" t="n"/>
      <c r="AZ21" s="13" t="n"/>
      <c r="BA21" s="13" t="n"/>
      <c r="BB21" s="13" t="n"/>
    </row>
    <row ht="15.75" outlineLevel="0" r="22">
      <c r="A22" s="2" t="s">
        <v>0</v>
      </c>
      <c r="B22" s="5" t="s">
        <v>3</v>
      </c>
      <c r="C22" s="7" t="s">
        <v>6</v>
      </c>
      <c r="D22" s="9" t="n">
        <f aca="false" ca="false" dt2D="false" dtr="false" t="normal">IFERROR(IF(C21, D21/C21*100, 0), 0)</f>
        <v>0</v>
      </c>
      <c r="E22" s="9" t="n">
        <f aca="false" ca="false" dt2D="false" dtr="false" t="normal">IFERROR(IF(D21, E21/D21*100, 0), 0)</f>
        <v>0</v>
      </c>
      <c r="F22" s="9" t="n">
        <f aca="false" ca="false" dt2D="false" dtr="false" t="normal">IFERROR(IF(E21, F21/E21*100, 0), 0)</f>
        <v>0</v>
      </c>
      <c r="G22" s="9" t="n">
        <f aca="false" ca="false" dt2D="false" dtr="false" t="normal">IFERROR(IF(F21, G21/F21*100, 0), 0)</f>
        <v>0</v>
      </c>
      <c r="H22" s="9" t="n">
        <f aca="false" ca="false" dt2D="false" dtr="false" t="normal">IFERROR(IF(G21, H21/G21*100, 0), 0)</f>
        <v>0</v>
      </c>
      <c r="I22" s="9" t="n">
        <f aca="false" ca="false" dt2D="false" dtr="false" t="normal">IFERROR(IF(H21, I21/H21*100, 0), 0)</f>
        <v>0</v>
      </c>
      <c r="J22" s="7" t="s">
        <v>6</v>
      </c>
      <c r="K22" s="9" t="n">
        <f aca="false" ca="false" dt2D="false" dtr="false" t="normal">IFERROR(IF(J21, K21/J21*100, 0), 0)</f>
        <v>0</v>
      </c>
      <c r="L22" s="9" t="n">
        <f aca="false" ca="false" dt2D="false" dtr="false" t="normal">IFERROR(IF(K21, L21/K21*100, 0), 0)</f>
        <v>0</v>
      </c>
      <c r="M22" s="9" t="n">
        <f aca="false" ca="false" dt2D="false" dtr="false" t="normal">IFERROR(IF(L21, M21/L21*100, 0), 0)</f>
        <v>0</v>
      </c>
      <c r="N22" s="23" t="n"/>
      <c r="O22" s="23" t="n">
        <f aca="false" ca="false" dt2D="false" dtr="false" t="normal">IFERROR(IF(N21, O21/N21*100, 0), 0)</f>
        <v>0</v>
      </c>
      <c r="P22" s="23" t="n">
        <f aca="false" ca="false" dt2D="false" dtr="false" t="normal">IFERROR(IF(O21, P21/O21*100, 0), 0)</f>
        <v>0</v>
      </c>
      <c r="Q22" s="23" t="n">
        <f aca="false" ca="false" dt2D="false" dtr="false" t="normal">IFERROR(IF(P21, Q21/P21*100, 0), 0)</f>
        <v>0</v>
      </c>
      <c r="R22" s="24" t="n"/>
      <c r="S22" s="133" t="n"/>
      <c r="T22" s="133" t="n"/>
      <c r="U22" s="133" t="n"/>
      <c r="V22" s="133" t="n"/>
      <c r="W22" s="133" t="n"/>
      <c r="X22" s="133" t="n"/>
      <c r="Y22" s="13" t="n"/>
      <c r="Z22" s="13" t="n"/>
      <c r="AA22" s="13" t="n"/>
      <c r="AB22" s="28" t="n">
        <v>0</v>
      </c>
      <c r="AC22" s="29" t="n">
        <v>0</v>
      </c>
      <c r="AD22" s="29" t="n">
        <v>0</v>
      </c>
      <c r="AE22" s="29" t="n">
        <v>0</v>
      </c>
      <c r="AF22" s="29" t="n">
        <v>0</v>
      </c>
      <c r="AG22" s="30" t="n">
        <v>0</v>
      </c>
      <c r="AH22" s="31" t="n"/>
      <c r="AI22" s="13" t="n"/>
      <c r="AJ22" s="13" t="n"/>
      <c r="AK22" s="13" t="n"/>
      <c r="AL22" s="13" t="n"/>
      <c r="AM22" s="13" t="n"/>
      <c r="AN22" s="13" t="n"/>
      <c r="AO22" s="13" t="n"/>
      <c r="AP22" s="13" t="n"/>
      <c r="AQ22" s="13" t="n"/>
      <c r="AR22" s="13" t="n"/>
      <c r="AS22" s="13" t="n"/>
      <c r="AT22" s="13" t="n"/>
      <c r="AU22" s="13" t="n"/>
      <c r="AV22" s="13" t="n"/>
      <c r="AW22" s="13" t="n"/>
      <c r="AX22" s="13" t="n"/>
      <c r="AY22" s="13" t="n"/>
      <c r="AZ22" s="13" t="n"/>
      <c r="BA22" s="13" t="n"/>
      <c r="BB22" s="13" t="n"/>
    </row>
    <row ht="15.75" outlineLevel="0" r="23">
      <c r="A23" s="4" t="s">
        <v>85</v>
      </c>
      <c r="B23" s="6" t="s">
        <v>55</v>
      </c>
      <c r="C23" s="8" t="n">
        <f aca="false" ca="false" dt2D="false" dtr="false" t="normal">IF(AB23="", "", AB23)</f>
        <v>3057</v>
      </c>
      <c r="D23" s="8" t="n">
        <f aca="false" ca="false" dt2D="false" dtr="false" t="normal">IF(AC23="", "", AC23)</f>
        <v>3048</v>
      </c>
      <c r="E23" s="8" t="n">
        <v>3065</v>
      </c>
      <c r="F23" s="8" t="n">
        <v>3082</v>
      </c>
      <c r="G23" s="8" t="n">
        <v>3130</v>
      </c>
      <c r="H23" s="8" t="n">
        <v>3320</v>
      </c>
      <c r="I23" s="8" t="n">
        <v>4010</v>
      </c>
      <c r="J23" s="8" t="n"/>
      <c r="K23" s="8" t="n"/>
      <c r="L23" s="8" t="n"/>
      <c r="M23" s="8" t="n"/>
      <c r="N23" s="8" t="n">
        <v>3080</v>
      </c>
      <c r="O23" s="8" t="n">
        <v>2989</v>
      </c>
      <c r="P23" s="8" t="n">
        <v>3005</v>
      </c>
      <c r="Q23" s="8" t="n">
        <v>3060</v>
      </c>
      <c r="R23" s="15" t="n"/>
      <c r="S23" s="16" t="n">
        <v>2188</v>
      </c>
      <c r="T23" s="16" t="n">
        <v>1980</v>
      </c>
      <c r="U23" s="16" t="n">
        <v>0</v>
      </c>
      <c r="V23" s="16" t="n">
        <v>2261</v>
      </c>
      <c r="W23" s="16" t="n">
        <v>2092</v>
      </c>
      <c r="X23" s="16" t="n">
        <v>1898</v>
      </c>
      <c r="Y23" s="13" t="n"/>
      <c r="Z23" s="13" t="n"/>
      <c r="AA23" s="13" t="n"/>
      <c r="AB23" s="19" t="n">
        <v>3057</v>
      </c>
      <c r="AC23" s="19" t="n">
        <v>3048</v>
      </c>
      <c r="AD23" s="19" t="n">
        <v>3102</v>
      </c>
      <c r="AE23" s="19" t="n">
        <v>3185</v>
      </c>
      <c r="AF23" s="19" t="n">
        <v>3305</v>
      </c>
      <c r="AG23" s="21" t="n">
        <v>4010</v>
      </c>
      <c r="AH23" s="22" t="n"/>
      <c r="AI23" s="13" t="n"/>
      <c r="AJ23" s="13" t="n"/>
      <c r="AK23" s="13" t="n"/>
      <c r="AL23" s="13" t="n"/>
      <c r="AM23" s="13" t="n"/>
      <c r="AN23" s="13" t="n"/>
      <c r="AO23" s="13" t="n"/>
      <c r="AP23" s="13" t="n"/>
      <c r="AQ23" s="13" t="n"/>
      <c r="AR23" s="13" t="n"/>
      <c r="AS23" s="13" t="n"/>
      <c r="AT23" s="13" t="n"/>
      <c r="AU23" s="13" t="n"/>
      <c r="AV23" s="13" t="n"/>
      <c r="AW23" s="13" t="n"/>
      <c r="AX23" s="13" t="n"/>
      <c r="AY23" s="13" t="n"/>
      <c r="AZ23" s="13" t="n"/>
      <c r="BA23" s="13" t="n"/>
      <c r="BB23" s="13" t="n"/>
    </row>
    <row ht="15.75" outlineLevel="0" r="24">
      <c r="A24" s="2" t="s">
        <v>0</v>
      </c>
      <c r="B24" s="5" t="s">
        <v>3</v>
      </c>
      <c r="C24" s="7" t="s">
        <v>6</v>
      </c>
      <c r="D24" s="9" t="n">
        <f aca="false" ca="false" dt2D="false" dtr="false" t="normal">IFERROR(IF(C23, D23/C23*100, 0), 0)</f>
        <v>99.705593719332668</v>
      </c>
      <c r="E24" s="9" t="n">
        <f aca="false" ca="false" dt2D="false" dtr="false" t="normal">IFERROR(IF(D23, E23/D23*100, 0), 0)</f>
        <v>100.55774278215223</v>
      </c>
      <c r="F24" s="9" t="n">
        <f aca="false" ca="false" dt2D="false" dtr="false" t="normal">IFERROR(IF(E23, F23/E23*100, 0), 0)</f>
        <v>100.55464926590538</v>
      </c>
      <c r="G24" s="9" t="n">
        <f aca="false" ca="false" dt2D="false" dtr="false" t="normal">IFERROR(IF(F23, G23/F23*100, 0), 0)</f>
        <v>101.55743024010381</v>
      </c>
      <c r="H24" s="9" t="n">
        <f aca="false" ca="false" dt2D="false" dtr="false" t="normal">IFERROR(IF(G23, H23/G23*100, 0), 0)</f>
        <v>106.0702875399361</v>
      </c>
      <c r="I24" s="9" t="n">
        <f aca="false" ca="false" dt2D="false" dtr="false" t="normal">IFERROR(IF(H23, I23/H23*100, 0), 0)</f>
        <v>120.78313253012047</v>
      </c>
      <c r="J24" s="7" t="s">
        <v>6</v>
      </c>
      <c r="K24" s="9" t="n">
        <f aca="false" ca="false" dt2D="false" dtr="false" t="normal">IFERROR(IF(J23, K23/J23*100, 0), 0)</f>
        <v>0</v>
      </c>
      <c r="L24" s="9" t="n">
        <f aca="false" ca="false" dt2D="false" dtr="false" t="normal">IFERROR(IF(K23, L23/K23*100, 0), 0)</f>
        <v>0</v>
      </c>
      <c r="M24" s="9" t="n">
        <f aca="false" ca="false" dt2D="false" dtr="false" t="normal">IFERROR(IF(L23, M23/L23*100, 0), 0)</f>
        <v>0</v>
      </c>
      <c r="N24" s="23" t="n"/>
      <c r="O24" s="23" t="n">
        <f aca="false" ca="false" dt2D="false" dtr="false" t="normal">IFERROR(IF(N23, O23/N23*100, 0), 0)</f>
        <v>97.045454545454547</v>
      </c>
      <c r="P24" s="23" t="n">
        <f aca="false" ca="false" dt2D="false" dtr="false" t="normal">IFERROR(IF(O23, P23/O23*100, 0), 0)</f>
        <v>100.53529608564737</v>
      </c>
      <c r="Q24" s="23" t="n">
        <f aca="false" ca="false" dt2D="false" dtr="false" t="normal">IFERROR(IF(P23, Q23/P23*100, 0), 0)</f>
        <v>101.83028286189683</v>
      </c>
      <c r="R24" s="24" t="n"/>
      <c r="S24" s="133" t="n"/>
      <c r="T24" s="133" t="n"/>
      <c r="U24" s="133" t="n"/>
      <c r="V24" s="133" t="n"/>
      <c r="W24" s="133" t="n"/>
      <c r="X24" s="133" t="n"/>
      <c r="Y24" s="13" t="n"/>
      <c r="Z24" s="13" t="n"/>
      <c r="AA24" s="13" t="n"/>
      <c r="AB24" s="28" t="n">
        <v>99.446974625894597</v>
      </c>
      <c r="AC24" s="29" t="n">
        <v>99.705593719332668</v>
      </c>
      <c r="AD24" s="29" t="n">
        <v>101.77165354330708</v>
      </c>
      <c r="AE24" s="29" t="n">
        <v>102.67569310122502</v>
      </c>
      <c r="AF24" s="29" t="n">
        <v>103.76766091051806</v>
      </c>
      <c r="AG24" s="30" t="n">
        <v>121.33131618759457</v>
      </c>
      <c r="AH24" s="31" t="n"/>
      <c r="AI24" s="13" t="n"/>
      <c r="AJ24" s="13" t="n"/>
      <c r="AK24" s="13" t="n"/>
      <c r="AL24" s="13" t="n"/>
      <c r="AM24" s="13" t="n"/>
      <c r="AN24" s="13" t="n"/>
      <c r="AO24" s="13" t="n"/>
      <c r="AP24" s="13" t="n"/>
      <c r="AQ24" s="13" t="n"/>
      <c r="AR24" s="13" t="n"/>
      <c r="AS24" s="13" t="n"/>
      <c r="AT24" s="13" t="n"/>
      <c r="AU24" s="13" t="n"/>
      <c r="AV24" s="13" t="n"/>
      <c r="AW24" s="13" t="n"/>
      <c r="AX24" s="13" t="n"/>
      <c r="AY24" s="13" t="n"/>
      <c r="AZ24" s="13" t="n"/>
      <c r="BA24" s="13" t="n"/>
      <c r="BB24" s="13" t="n"/>
    </row>
    <row ht="47.25" outlineLevel="0" r="25">
      <c r="A25" s="4" t="s">
        <v>108</v>
      </c>
      <c r="B25" s="6" t="s">
        <v>55</v>
      </c>
      <c r="C25" s="8" t="n">
        <f aca="false" ca="false" dt2D="false" dtr="false" t="normal">IF(AB25="", "", AB25)</f>
        <v>664</v>
      </c>
      <c r="D25" s="8" t="n">
        <f aca="false" ca="false" dt2D="false" dtr="false" t="normal">IF(AC25="", "", AC25)</f>
        <v>660</v>
      </c>
      <c r="E25" s="8" t="n">
        <v>650</v>
      </c>
      <c r="F25" s="8" t="n">
        <v>650</v>
      </c>
      <c r="G25" s="8" t="n">
        <v>654</v>
      </c>
      <c r="H25" s="8" t="n">
        <v>654</v>
      </c>
      <c r="I25" s="8" t="n">
        <v>655</v>
      </c>
      <c r="J25" s="8" t="n"/>
      <c r="K25" s="8" t="n"/>
      <c r="L25" s="8" t="n"/>
      <c r="M25" s="8" t="n"/>
      <c r="N25" s="8" t="n">
        <v>680</v>
      </c>
      <c r="O25" s="8" t="n">
        <v>644</v>
      </c>
      <c r="P25" s="8" t="n">
        <v>658</v>
      </c>
      <c r="Q25" s="8" t="n">
        <v>651</v>
      </c>
      <c r="R25" s="15" t="n"/>
      <c r="S25" s="16" t="n">
        <v>803</v>
      </c>
      <c r="T25" s="16" t="n">
        <v>742</v>
      </c>
      <c r="U25" s="16" t="n">
        <v>0</v>
      </c>
      <c r="V25" s="16" t="n">
        <v>839</v>
      </c>
      <c r="W25" s="16" t="n">
        <v>811</v>
      </c>
      <c r="X25" s="16" t="n">
        <v>751</v>
      </c>
      <c r="Y25" s="13" t="n"/>
      <c r="Z25" s="13" t="n"/>
      <c r="AA25" s="13" t="n"/>
      <c r="AB25" s="19" t="n">
        <v>664</v>
      </c>
      <c r="AC25" s="19" t="n">
        <v>660</v>
      </c>
      <c r="AD25" s="19" t="n">
        <v>658</v>
      </c>
      <c r="AE25" s="19" t="n">
        <v>655</v>
      </c>
      <c r="AF25" s="19" t="n">
        <v>655</v>
      </c>
      <c r="AG25" s="21" t="n">
        <v>657</v>
      </c>
      <c r="AH25" s="22" t="n"/>
      <c r="AI25" s="13" t="n"/>
      <c r="AJ25" s="13" t="n"/>
      <c r="AK25" s="13" t="n"/>
      <c r="AL25" s="13" t="n"/>
      <c r="AM25" s="13" t="n"/>
      <c r="AN25" s="13" t="n"/>
      <c r="AO25" s="13" t="n"/>
      <c r="AP25" s="13" t="n"/>
      <c r="AQ25" s="13" t="n"/>
      <c r="AR25" s="13" t="n"/>
      <c r="AS25" s="13" t="n"/>
      <c r="AT25" s="13" t="n"/>
      <c r="AU25" s="13" t="n"/>
      <c r="AV25" s="13" t="n"/>
      <c r="AW25" s="13" t="n"/>
      <c r="AX25" s="13" t="n"/>
      <c r="AY25" s="13" t="n"/>
      <c r="AZ25" s="13" t="n"/>
      <c r="BA25" s="13" t="n"/>
      <c r="BB25" s="13" t="n"/>
    </row>
    <row ht="15.75" outlineLevel="0" r="26">
      <c r="A26" s="2" t="s">
        <v>0</v>
      </c>
      <c r="B26" s="5" t="s">
        <v>3</v>
      </c>
      <c r="C26" s="7" t="s">
        <v>6</v>
      </c>
      <c r="D26" s="9" t="n">
        <f aca="false" ca="false" dt2D="false" dtr="false" t="normal">IFERROR(IF(C25, D25/C25*100, 0), 0)</f>
        <v>99.397590361445793</v>
      </c>
      <c r="E26" s="9" t="n">
        <f aca="false" ca="false" dt2D="false" dtr="false" t="normal">IFERROR(IF(D25, E25/D25*100, 0), 0)</f>
        <v>98.484848484848484</v>
      </c>
      <c r="F26" s="9" t="n">
        <f aca="false" ca="false" dt2D="false" dtr="false" t="normal">IFERROR(IF(E25, F25/E25*100, 0), 0)</f>
        <v>100</v>
      </c>
      <c r="G26" s="9" t="n">
        <f aca="false" ca="false" dt2D="false" dtr="false" t="normal">IFERROR(IF(F25, G25/F25*100, 0), 0)</f>
        <v>100.61538461538461</v>
      </c>
      <c r="H26" s="9" t="n">
        <f aca="false" ca="false" dt2D="false" dtr="false" t="normal">IFERROR(IF(G25, H25/G25*100, 0), 0)</f>
        <v>100</v>
      </c>
      <c r="I26" s="9" t="n">
        <f aca="false" ca="false" dt2D="false" dtr="false" t="normal">IFERROR(IF(H25, I25/H25*100, 0), 0)</f>
        <v>100.15290519877675</v>
      </c>
      <c r="J26" s="7" t="s">
        <v>6</v>
      </c>
      <c r="K26" s="9" t="n">
        <f aca="false" ca="false" dt2D="false" dtr="false" t="normal">IFERROR(IF(J25, K25/J25*100, 0), 0)</f>
        <v>0</v>
      </c>
      <c r="L26" s="9" t="n">
        <f aca="false" ca="false" dt2D="false" dtr="false" t="normal">IFERROR(IF(K25, L25/K25*100, 0), 0)</f>
        <v>0</v>
      </c>
      <c r="M26" s="9" t="n">
        <f aca="false" ca="false" dt2D="false" dtr="false" t="normal">IFERROR(IF(L25, M25/L25*100, 0), 0)</f>
        <v>0</v>
      </c>
      <c r="N26" s="23" t="n"/>
      <c r="O26" s="23" t="n">
        <f aca="false" ca="false" dt2D="false" dtr="false" t="normal">IFERROR(IF(N25, O25/N25*100, 0), 0)</f>
        <v>94.705882352941174</v>
      </c>
      <c r="P26" s="23" t="n">
        <f aca="false" ca="false" dt2D="false" dtr="false" t="normal">IFERROR(IF(O25, P25/O25*100, 0), 0)</f>
        <v>102.17391304347827</v>
      </c>
      <c r="Q26" s="23" t="n">
        <f aca="false" ca="false" dt2D="false" dtr="false" t="normal">IFERROR(IF(P25, Q25/P25*100, 0), 0)</f>
        <v>98.936170212765958</v>
      </c>
      <c r="R26" s="24" t="n"/>
      <c r="S26" s="133" t="n"/>
      <c r="T26" s="133" t="n"/>
      <c r="U26" s="133" t="n"/>
      <c r="V26" s="133" t="n"/>
      <c r="W26" s="133" t="n"/>
      <c r="X26" s="133" t="n"/>
      <c r="Y26" s="13" t="n"/>
      <c r="Z26" s="13" t="n"/>
      <c r="AA26" s="13" t="n"/>
      <c r="AB26" s="28" t="n">
        <v>101.37404580152672</v>
      </c>
      <c r="AC26" s="29" t="n">
        <v>99.397590361445793</v>
      </c>
      <c r="AD26" s="29" t="n">
        <v>99.696969696969688</v>
      </c>
      <c r="AE26" s="29" t="n">
        <v>99.544072948328264</v>
      </c>
      <c r="AF26" s="29" t="n">
        <v>100</v>
      </c>
      <c r="AG26" s="30" t="n">
        <v>100.30534351145037</v>
      </c>
      <c r="AH26" s="31" t="n"/>
      <c r="AI26" s="13" t="n"/>
      <c r="AJ26" s="13" t="n"/>
      <c r="AK26" s="13" t="n"/>
      <c r="AL26" s="13" t="n"/>
      <c r="AM26" s="13" t="n"/>
      <c r="AN26" s="13" t="n"/>
      <c r="AO26" s="13" t="n"/>
      <c r="AP26" s="13" t="n"/>
      <c r="AQ26" s="13" t="n"/>
      <c r="AR26" s="13" t="n"/>
      <c r="AS26" s="13" t="n"/>
      <c r="AT26" s="13" t="n"/>
      <c r="AU26" s="13" t="n"/>
      <c r="AV26" s="13" t="n"/>
      <c r="AW26" s="13" t="n"/>
      <c r="AX26" s="13" t="n"/>
      <c r="AY26" s="13" t="n"/>
      <c r="AZ26" s="13" t="n"/>
      <c r="BA26" s="13" t="n"/>
      <c r="BB26" s="13" t="n"/>
    </row>
    <row ht="63" outlineLevel="0" r="27">
      <c r="A27" s="4" t="s">
        <v>126</v>
      </c>
      <c r="B27" s="6" t="s">
        <v>55</v>
      </c>
      <c r="C27" s="8" t="n">
        <f aca="false" ca="false" dt2D="false" dtr="false" t="normal">IF(AB27="", "", AB27)</f>
        <v>460</v>
      </c>
      <c r="D27" s="8" t="n">
        <f aca="false" ca="false" dt2D="false" dtr="false" t="normal">IF(AC27="", "", AC27)</f>
        <v>459</v>
      </c>
      <c r="E27" s="8" t="n">
        <v>440</v>
      </c>
      <c r="F27" s="8" t="n">
        <v>440</v>
      </c>
      <c r="G27" s="8" t="n">
        <v>442</v>
      </c>
      <c r="H27" s="8" t="n">
        <v>442</v>
      </c>
      <c r="I27" s="8" t="n">
        <v>445</v>
      </c>
      <c r="J27" s="8" t="n"/>
      <c r="K27" s="8" t="n"/>
      <c r="L27" s="8" t="n"/>
      <c r="M27" s="8" t="n"/>
      <c r="N27" s="8" t="n">
        <v>465</v>
      </c>
      <c r="O27" s="8" t="n">
        <v>438</v>
      </c>
      <c r="P27" s="8" t="n">
        <v>438</v>
      </c>
      <c r="Q27" s="8" t="n">
        <v>400</v>
      </c>
      <c r="R27" s="15" t="n"/>
      <c r="S27" s="16" t="n">
        <v>344</v>
      </c>
      <c r="T27" s="16" t="n">
        <v>322</v>
      </c>
      <c r="U27" s="16" t="n">
        <v>0</v>
      </c>
      <c r="V27" s="16" t="n">
        <v>348</v>
      </c>
      <c r="W27" s="16" t="n">
        <v>327</v>
      </c>
      <c r="X27" s="16" t="n">
        <v>333</v>
      </c>
      <c r="Y27" s="13" t="n"/>
      <c r="Z27" s="13" t="n"/>
      <c r="AA27" s="13" t="n"/>
      <c r="AB27" s="19" t="n">
        <v>460</v>
      </c>
      <c r="AC27" s="19" t="n">
        <v>459</v>
      </c>
      <c r="AD27" s="19" t="n">
        <v>456</v>
      </c>
      <c r="AE27" s="19" t="n">
        <v>450</v>
      </c>
      <c r="AF27" s="19" t="n">
        <v>450</v>
      </c>
      <c r="AG27" s="21" t="n">
        <v>452</v>
      </c>
      <c r="AH27" s="22" t="n"/>
      <c r="AI27" s="13" t="n"/>
      <c r="AJ27" s="13" t="n"/>
      <c r="AK27" s="13" t="n"/>
      <c r="AL27" s="13" t="n"/>
      <c r="AM27" s="13" t="n"/>
      <c r="AN27" s="13" t="n"/>
      <c r="AO27" s="13" t="n"/>
      <c r="AP27" s="13" t="n"/>
      <c r="AQ27" s="13" t="n"/>
      <c r="AR27" s="13" t="n"/>
      <c r="AS27" s="13" t="n"/>
      <c r="AT27" s="13" t="n"/>
      <c r="AU27" s="13" t="n"/>
      <c r="AV27" s="13" t="n"/>
      <c r="AW27" s="13" t="n"/>
      <c r="AX27" s="13" t="n"/>
      <c r="AY27" s="13" t="n"/>
      <c r="AZ27" s="13" t="n"/>
      <c r="BA27" s="13" t="n"/>
      <c r="BB27" s="13" t="n"/>
    </row>
    <row ht="15.75" outlineLevel="0" r="28">
      <c r="A28" s="2" t="s">
        <v>0</v>
      </c>
      <c r="B28" s="5" t="s">
        <v>3</v>
      </c>
      <c r="C28" s="7" t="s">
        <v>6</v>
      </c>
      <c r="D28" s="9" t="n">
        <f aca="false" ca="false" dt2D="false" dtr="false" t="normal">IFERROR(IF(C27, D27/C27*100, 0), 0)</f>
        <v>99.782608695652172</v>
      </c>
      <c r="E28" s="9" t="n">
        <f aca="false" ca="false" dt2D="false" dtr="false" t="normal">IFERROR(IF(D27, E27/D27*100, 0), 0)</f>
        <v>95.860566448801748</v>
      </c>
      <c r="F28" s="9" t="n">
        <f aca="false" ca="false" dt2D="false" dtr="false" t="normal">IFERROR(IF(E27, F27/E27*100, 0), 0)</f>
        <v>100</v>
      </c>
      <c r="G28" s="9" t="n">
        <f aca="false" ca="false" dt2D="false" dtr="false" t="normal">IFERROR(IF(F27, G27/F27*100, 0), 0)</f>
        <v>100.45454545454547</v>
      </c>
      <c r="H28" s="9" t="n">
        <f aca="false" ca="false" dt2D="false" dtr="false" t="normal">IFERROR(IF(G27, H27/G27*100, 0), 0)</f>
        <v>100</v>
      </c>
      <c r="I28" s="9" t="n">
        <f aca="false" ca="false" dt2D="false" dtr="false" t="normal">IFERROR(IF(H27, I27/H27*100, 0), 0)</f>
        <v>100.6787330316742</v>
      </c>
      <c r="J28" s="7" t="s">
        <v>6</v>
      </c>
      <c r="K28" s="9" t="n">
        <f aca="false" ca="false" dt2D="false" dtr="false" t="normal">IFERROR(IF(J27, K27/J27*100, 0), 0)</f>
        <v>0</v>
      </c>
      <c r="L28" s="9" t="n">
        <f aca="false" ca="false" dt2D="false" dtr="false" t="normal">IFERROR(IF(K27, L27/K27*100, 0), 0)</f>
        <v>0</v>
      </c>
      <c r="M28" s="9" t="n">
        <f aca="false" ca="false" dt2D="false" dtr="false" t="normal">IFERROR(IF(L27, M27/L27*100, 0), 0)</f>
        <v>0</v>
      </c>
      <c r="N28" s="23" t="n"/>
      <c r="O28" s="23" t="n">
        <f aca="false" ca="false" dt2D="false" dtr="false" t="normal">IFERROR(IF(N27, O27/N27*100, 0), 0)</f>
        <v>94.193548387096769</v>
      </c>
      <c r="P28" s="23" t="n">
        <f aca="false" ca="false" dt2D="false" dtr="false" t="normal">IFERROR(IF(O27, P27/O27*100, 0), 0)</f>
        <v>100</v>
      </c>
      <c r="Q28" s="23" t="n">
        <f aca="false" ca="false" dt2D="false" dtr="false" t="normal">IFERROR(IF(P27, Q27/P27*100, 0), 0)</f>
        <v>91.324200913242009</v>
      </c>
      <c r="R28" s="24" t="n"/>
      <c r="S28" s="133" t="n"/>
      <c r="T28" s="133" t="n"/>
      <c r="U28" s="133" t="n"/>
      <c r="V28" s="133" t="n"/>
      <c r="W28" s="133" t="n"/>
      <c r="X28" s="133" t="n"/>
      <c r="Y28" s="13" t="n"/>
      <c r="Z28" s="13" t="n"/>
      <c r="AA28" s="13" t="n"/>
      <c r="AB28" s="28" t="n">
        <v>95.833333333333343</v>
      </c>
      <c r="AC28" s="29" t="n">
        <v>99.782608695652172</v>
      </c>
      <c r="AD28" s="29" t="n">
        <v>99.346405228758172</v>
      </c>
      <c r="AE28" s="29" t="n">
        <v>98.68421052631578</v>
      </c>
      <c r="AF28" s="29" t="n">
        <v>100</v>
      </c>
      <c r="AG28" s="30" t="n">
        <v>100.44444444444444</v>
      </c>
      <c r="AH28" s="31" t="n"/>
      <c r="AI28" s="13" t="n"/>
      <c r="AJ28" s="13" t="n"/>
      <c r="AK28" s="13" t="n"/>
      <c r="AL28" s="13" t="n"/>
      <c r="AM28" s="13" t="n"/>
      <c r="AN28" s="13" t="n"/>
      <c r="AO28" s="13" t="n"/>
      <c r="AP28" s="13" t="n"/>
      <c r="AQ28" s="13" t="n"/>
      <c r="AR28" s="13" t="n"/>
      <c r="AS28" s="13" t="n"/>
      <c r="AT28" s="13" t="n"/>
      <c r="AU28" s="13" t="n"/>
      <c r="AV28" s="13" t="n"/>
      <c r="AW28" s="13" t="n"/>
      <c r="AX28" s="13" t="n"/>
      <c r="AY28" s="13" t="n"/>
      <c r="AZ28" s="13" t="n"/>
      <c r="BA28" s="13" t="n"/>
      <c r="BB28" s="13" t="n"/>
    </row>
    <row ht="15.75" outlineLevel="0" r="29">
      <c r="A29" s="4" t="s">
        <v>11</v>
      </c>
      <c r="B29" s="6" t="s">
        <v>55</v>
      </c>
      <c r="C29" s="8" t="n">
        <f aca="false" ca="false" dt2D="false" dtr="false" t="normal">IF(AB29="", "", AB29)</f>
        <v>881</v>
      </c>
      <c r="D29" s="8" t="n">
        <f aca="false" ca="false" dt2D="false" dtr="false" t="normal">IF(AC29="", "", AC29)</f>
        <v>850</v>
      </c>
      <c r="E29" s="8" t="n">
        <v>830</v>
      </c>
      <c r="F29" s="8" t="n">
        <v>832</v>
      </c>
      <c r="G29" s="8" t="n">
        <v>832</v>
      </c>
      <c r="H29" s="8" t="n">
        <v>827</v>
      </c>
      <c r="I29" s="8" t="n">
        <v>850</v>
      </c>
      <c r="J29" s="8" t="n"/>
      <c r="K29" s="8" t="n"/>
      <c r="L29" s="8" t="n"/>
      <c r="M29" s="8" t="n"/>
      <c r="N29" s="23" t="n">
        <v>1180</v>
      </c>
      <c r="O29" s="23" t="n">
        <v>870</v>
      </c>
      <c r="P29" s="23" t="n">
        <v>869</v>
      </c>
      <c r="Q29" s="8" t="n">
        <v>708</v>
      </c>
      <c r="R29" s="15" t="n"/>
      <c r="S29" s="16" t="n">
        <v>264</v>
      </c>
      <c r="T29" s="16" t="n">
        <v>217</v>
      </c>
      <c r="U29" s="16" t="n">
        <v>0</v>
      </c>
      <c r="V29" s="16" t="n">
        <v>362</v>
      </c>
      <c r="W29" s="16" t="n">
        <v>253</v>
      </c>
      <c r="X29" s="16" t="n">
        <v>308</v>
      </c>
      <c r="Y29" s="13" t="n"/>
      <c r="Z29" s="13" t="n"/>
      <c r="AA29" s="13" t="n"/>
      <c r="AB29" s="19" t="n">
        <v>881</v>
      </c>
      <c r="AC29" s="19" t="n">
        <v>850</v>
      </c>
      <c r="AD29" s="19" t="n">
        <v>840</v>
      </c>
      <c r="AE29" s="19" t="n">
        <v>830</v>
      </c>
      <c r="AF29" s="19" t="n">
        <v>860</v>
      </c>
      <c r="AG29" s="21" t="n">
        <v>995</v>
      </c>
      <c r="AH29" s="22" t="n"/>
      <c r="AI29" s="13" t="n"/>
      <c r="AJ29" s="13" t="n"/>
      <c r="AK29" s="13" t="n"/>
      <c r="AL29" s="13" t="n"/>
      <c r="AM29" s="13" t="n"/>
      <c r="AN29" s="13" t="n"/>
      <c r="AO29" s="13" t="n"/>
      <c r="AP29" s="13" t="n"/>
      <c r="AQ29" s="13" t="n"/>
      <c r="AR29" s="13" t="n"/>
      <c r="AS29" s="13" t="n"/>
      <c r="AT29" s="13" t="n"/>
      <c r="AU29" s="13" t="n"/>
      <c r="AV29" s="13" t="n"/>
      <c r="AW29" s="13" t="n"/>
      <c r="AX29" s="13" t="n"/>
      <c r="AY29" s="13" t="n"/>
      <c r="AZ29" s="13" t="n"/>
      <c r="BA29" s="13" t="n"/>
      <c r="BB29" s="13" t="n"/>
    </row>
    <row ht="15.75" outlineLevel="0" r="30">
      <c r="A30" s="2" t="s">
        <v>0</v>
      </c>
      <c r="B30" s="5" t="s">
        <v>3</v>
      </c>
      <c r="C30" s="7" t="s">
        <v>6</v>
      </c>
      <c r="D30" s="9" t="n">
        <f aca="false" ca="false" dt2D="false" dtr="false" t="normal">IFERROR(IF(C29, D29/C29*100, 0), 0)</f>
        <v>96.481271282633372</v>
      </c>
      <c r="E30" s="9" t="n">
        <f aca="false" ca="false" dt2D="false" dtr="false" t="normal">IFERROR(IF(D29, E29/D29*100, 0), 0)</f>
        <v>97.647058823529406</v>
      </c>
      <c r="F30" s="9" t="n">
        <f aca="false" ca="false" dt2D="false" dtr="false" t="normal">IFERROR(IF(E29, F29/E29*100, 0), 0)</f>
        <v>100.2409638554217</v>
      </c>
      <c r="G30" s="9" t="n">
        <f aca="false" ca="false" dt2D="false" dtr="false" t="normal">IFERROR(IF(F29, G29/F29*100, 0), 0)</f>
        <v>100</v>
      </c>
      <c r="H30" s="9" t="n">
        <f aca="false" ca="false" dt2D="false" dtr="false" t="normal">IFERROR(IF(G29, H29/G29*100, 0), 0)</f>
        <v>99.399038461538453</v>
      </c>
      <c r="I30" s="9" t="n">
        <f aca="false" ca="false" dt2D="false" dtr="false" t="normal">IFERROR(IF(H29, I29/H29*100, 0), 0)</f>
        <v>102.78113663845222</v>
      </c>
      <c r="J30" s="7" t="s">
        <v>6</v>
      </c>
      <c r="K30" s="9" t="n">
        <f aca="false" ca="false" dt2D="false" dtr="false" t="normal">IFERROR(IF(J29, K29/J29*100, 0), 0)</f>
        <v>0</v>
      </c>
      <c r="L30" s="9" t="n">
        <f aca="false" ca="false" dt2D="false" dtr="false" t="normal">IFERROR(IF(K29, L29/K29*100, 0), 0)</f>
        <v>0</v>
      </c>
      <c r="M30" s="9" t="n">
        <f aca="false" ca="false" dt2D="false" dtr="false" t="normal">IFERROR(IF(L29, M29/L29*100, 0), 0)</f>
        <v>0</v>
      </c>
      <c r="N30" s="23" t="n"/>
      <c r="O30" s="23" t="n"/>
      <c r="P30" s="23" t="n"/>
      <c r="Q30" s="23" t="n">
        <f aca="false" ca="false" dt2D="false" dtr="false" t="normal">IFERROR(IF(P29, Q29/P29*100, 0), 0)</f>
        <v>81.472957422324512</v>
      </c>
      <c r="R30" s="24" t="n"/>
      <c r="S30" s="133" t="n"/>
      <c r="T30" s="133" t="n"/>
      <c r="U30" s="133" t="n"/>
      <c r="V30" s="133" t="n"/>
      <c r="W30" s="133" t="n"/>
      <c r="X30" s="133" t="n"/>
      <c r="Y30" s="13" t="n"/>
      <c r="Z30" s="13" t="n"/>
      <c r="AA30" s="13" t="n"/>
      <c r="AB30" s="28" t="n">
        <v>72.153972153972163</v>
      </c>
      <c r="AC30" s="29" t="n">
        <v>96.481271282633372</v>
      </c>
      <c r="AD30" s="29" t="n">
        <v>98.82352941176471</v>
      </c>
      <c r="AE30" s="29" t="n">
        <v>98.80952380952381</v>
      </c>
      <c r="AF30" s="29" t="n">
        <v>103.6144578313253</v>
      </c>
      <c r="AG30" s="30" t="n">
        <v>115.69767441860466</v>
      </c>
      <c r="AH30" s="31" t="n"/>
      <c r="AI30" s="13" t="n"/>
      <c r="AJ30" s="13" t="n"/>
      <c r="AK30" s="13" t="n"/>
      <c r="AL30" s="13" t="n"/>
      <c r="AM30" s="13" t="n"/>
      <c r="AN30" s="13" t="n"/>
      <c r="AO30" s="13" t="n"/>
      <c r="AP30" s="13" t="n"/>
      <c r="AQ30" s="13" t="n"/>
      <c r="AR30" s="13" t="n"/>
      <c r="AS30" s="13" t="n"/>
      <c r="AT30" s="13" t="n"/>
      <c r="AU30" s="13" t="n"/>
      <c r="AV30" s="13" t="n"/>
      <c r="AW30" s="13" t="n"/>
      <c r="AX30" s="13" t="n"/>
      <c r="AY30" s="13" t="n"/>
      <c r="AZ30" s="13" t="n"/>
      <c r="BA30" s="13" t="n"/>
      <c r="BB30" s="13" t="n"/>
    </row>
    <row customHeight="true" ht="33.75" outlineLevel="0" r="31">
      <c r="A31" s="4" t="s">
        <v>42</v>
      </c>
      <c r="B31" s="6" t="s">
        <v>55</v>
      </c>
      <c r="C31" s="8" t="n">
        <f aca="false" ca="false" dt2D="false" dtr="false" t="normal">IF(AB31="", "", AB31)</f>
        <v>4620</v>
      </c>
      <c r="D31" s="8" t="n">
        <f aca="false" ca="false" dt2D="false" dtr="false" t="normal">IF(AC31="", "", AC31)</f>
        <v>4711</v>
      </c>
      <c r="E31" s="8" t="n">
        <v>4750</v>
      </c>
      <c r="F31" s="8" t="n">
        <v>4770</v>
      </c>
      <c r="G31" s="8" t="n">
        <v>4782</v>
      </c>
      <c r="H31" s="8" t="n">
        <v>4794</v>
      </c>
      <c r="I31" s="8" t="n">
        <v>4810</v>
      </c>
      <c r="J31" s="8" t="n"/>
      <c r="K31" s="8" t="n"/>
      <c r="L31" s="8" t="n"/>
      <c r="M31" s="8" t="n"/>
      <c r="N31" s="8" t="n">
        <v>4634</v>
      </c>
      <c r="O31" s="8" t="n">
        <v>4623</v>
      </c>
      <c r="P31" s="8" t="n">
        <v>4641</v>
      </c>
      <c r="Q31" s="8" t="n">
        <v>4680</v>
      </c>
      <c r="R31" s="15" t="n"/>
      <c r="S31" s="16" t="n">
        <v>2926</v>
      </c>
      <c r="T31" s="16" t="n">
        <v>3107</v>
      </c>
      <c r="U31" s="16" t="n">
        <v>0</v>
      </c>
      <c r="V31" s="16" t="n">
        <v>2860</v>
      </c>
      <c r="W31" s="16" t="n">
        <v>3067</v>
      </c>
      <c r="X31" s="16" t="n">
        <v>3373</v>
      </c>
      <c r="Y31" s="126" t="s">
        <v>257</v>
      </c>
      <c r="Z31" s="126" t="s"/>
      <c r="AA31" s="13" t="n"/>
      <c r="AB31" s="19" t="n">
        <v>4620</v>
      </c>
      <c r="AC31" s="19" t="n">
        <v>4711</v>
      </c>
      <c r="AD31" s="19" t="n">
        <v>4751</v>
      </c>
      <c r="AE31" s="19" t="n">
        <v>4775</v>
      </c>
      <c r="AF31" s="19" t="n">
        <v>4789</v>
      </c>
      <c r="AG31" s="21" t="n">
        <v>4804</v>
      </c>
      <c r="AH31" s="22" t="n"/>
      <c r="AI31" s="13" t="n"/>
      <c r="AJ31" s="13" t="n"/>
      <c r="AK31" s="13" t="n"/>
      <c r="AL31" s="13" t="n"/>
      <c r="AM31" s="13" t="n"/>
      <c r="AN31" s="13" t="n"/>
      <c r="AO31" s="13" t="n"/>
      <c r="AP31" s="13" t="n"/>
      <c r="AQ31" s="13" t="n"/>
      <c r="AR31" s="13" t="n"/>
      <c r="AS31" s="13" t="n"/>
      <c r="AT31" s="13" t="n"/>
      <c r="AU31" s="13" t="n"/>
      <c r="AV31" s="13" t="n"/>
      <c r="AW31" s="13" t="n"/>
      <c r="AX31" s="13" t="n"/>
      <c r="AY31" s="13" t="n"/>
      <c r="AZ31" s="13" t="n"/>
      <c r="BA31" s="13" t="n"/>
      <c r="BB31" s="13" t="n"/>
    </row>
    <row customHeight="true" ht="21" outlineLevel="0" r="32">
      <c r="A32" s="2" t="s">
        <v>0</v>
      </c>
      <c r="B32" s="5" t="s">
        <v>3</v>
      </c>
      <c r="C32" s="7" t="s">
        <v>6</v>
      </c>
      <c r="D32" s="9" t="n">
        <f aca="false" ca="false" dt2D="false" dtr="false" t="normal">IFERROR(IF(C31, D31/C31*100, 0), 0)</f>
        <v>101.96969696969698</v>
      </c>
      <c r="E32" s="9" t="n">
        <f aca="false" ca="false" dt2D="false" dtr="false" t="normal">IFERROR(IF(D31, E31/D31*100, 0), 0)</f>
        <v>100.82784971343663</v>
      </c>
      <c r="F32" s="9" t="n">
        <f aca="false" ca="false" dt2D="false" dtr="false" t="normal">IFERROR(IF(E31, F31/E31*100, 0), 0)</f>
        <v>100.42105263157895</v>
      </c>
      <c r="G32" s="9" t="n">
        <f aca="false" ca="false" dt2D="false" dtr="false" t="normal">IFERROR(IF(F31, G31/F31*100, 0), 0)</f>
        <v>100.25157232704403</v>
      </c>
      <c r="H32" s="9" t="n">
        <f aca="false" ca="false" dt2D="false" dtr="false" t="normal">IFERROR(IF(G31, H31/G31*100, 0), 0)</f>
        <v>100.25094102885821</v>
      </c>
      <c r="I32" s="9" t="n">
        <f aca="false" ca="false" dt2D="false" dtr="false" t="normal">IFERROR(IF(H31, I31/H31*100, 0), 0)</f>
        <v>100.33375052148519</v>
      </c>
      <c r="J32" s="7" t="s">
        <v>6</v>
      </c>
      <c r="K32" s="9" t="n">
        <f aca="false" ca="false" dt2D="false" dtr="false" t="normal">IFERROR(IF(J31, K31/J31*100, 0), 0)</f>
        <v>0</v>
      </c>
      <c r="L32" s="9" t="n">
        <f aca="false" ca="false" dt2D="false" dtr="false" t="normal">IFERROR(IF(K31, L31/K31*100, 0), 0)</f>
        <v>0</v>
      </c>
      <c r="M32" s="9" t="n">
        <f aca="false" ca="false" dt2D="false" dtr="false" t="normal">IFERROR(IF(L31, M31/L31*100, 0), 0)</f>
        <v>0</v>
      </c>
      <c r="N32" s="23" t="n"/>
      <c r="O32" s="23" t="n">
        <f aca="false" ca="false" dt2D="false" dtr="false" t="normal">IFERROR(IF(N31, O31/N31*100, 0), 0)</f>
        <v>99.76262408286577</v>
      </c>
      <c r="P32" s="23" t="n">
        <f aca="false" ca="false" dt2D="false" dtr="false" t="normal">IFERROR(IF(O31, P31/O31*100, 0), 0)</f>
        <v>100.38935756002596</v>
      </c>
      <c r="Q32" s="23" t="n">
        <f aca="false" ca="false" dt2D="false" dtr="false" t="normal">IFERROR(IF(P31, Q31/P31*100, 0), 0)</f>
        <v>100.84033613445378</v>
      </c>
      <c r="R32" s="24" t="n"/>
      <c r="S32" s="133" t="n"/>
      <c r="T32" s="133" t="n"/>
      <c r="U32" s="133" t="n"/>
      <c r="V32" s="133" t="n"/>
      <c r="W32" s="133" t="n"/>
      <c r="X32" s="133" t="n"/>
      <c r="Y32" s="126" t="s"/>
      <c r="Z32" s="126" t="s"/>
      <c r="AA32" s="13" t="n"/>
      <c r="AB32" s="28" t="n">
        <v>100.23866348448686</v>
      </c>
      <c r="AC32" s="29" t="n">
        <v>101.96969696969698</v>
      </c>
      <c r="AD32" s="29" t="n">
        <v>100.84907662916578</v>
      </c>
      <c r="AE32" s="29" t="n">
        <v>100.50515680909282</v>
      </c>
      <c r="AF32" s="29" t="n">
        <v>100.29319371727749</v>
      </c>
      <c r="AG32" s="30" t="n">
        <v>100.31321779077051</v>
      </c>
      <c r="AH32" s="31" t="n"/>
      <c r="AI32" s="13" t="n"/>
      <c r="AJ32" s="13" t="n"/>
      <c r="AK32" s="13" t="n"/>
      <c r="AL32" s="13" t="n"/>
      <c r="AM32" s="13" t="n"/>
      <c r="AN32" s="13" t="n"/>
      <c r="AO32" s="13" t="n"/>
      <c r="AP32" s="13" t="n"/>
      <c r="AQ32" s="13" t="n"/>
      <c r="AR32" s="13" t="n"/>
      <c r="AS32" s="13" t="n"/>
      <c r="AT32" s="13" t="n"/>
      <c r="AU32" s="13" t="n"/>
      <c r="AV32" s="13" t="n"/>
      <c r="AW32" s="13" t="n"/>
      <c r="AX32" s="13" t="n"/>
      <c r="AY32" s="13" t="n"/>
      <c r="AZ32" s="13" t="n"/>
      <c r="BA32" s="13" t="n"/>
      <c r="BB32" s="13" t="n"/>
    </row>
    <row ht="15.75" outlineLevel="0" r="33">
      <c r="A33" s="4" t="s">
        <v>69</v>
      </c>
      <c r="B33" s="6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34" t="n"/>
      <c r="S33" s="133" t="n"/>
      <c r="T33" s="133" t="n"/>
      <c r="U33" s="133" t="n"/>
      <c r="V33" s="133" t="n"/>
      <c r="W33" s="133" t="n"/>
      <c r="X33" s="133" t="n"/>
      <c r="Y33" s="13" t="n"/>
      <c r="Z33" s="13" t="n"/>
      <c r="AA33" s="13" t="n"/>
      <c r="AB33" s="13" t="n"/>
      <c r="AC33" s="13" t="n"/>
      <c r="AD33" s="13" t="n"/>
      <c r="AE33" s="13" t="n"/>
      <c r="AF33" s="13" t="n"/>
      <c r="AG33" s="13" t="n"/>
      <c r="AH33" s="124" t="n"/>
      <c r="AI33" s="13" t="n"/>
      <c r="AJ33" s="13" t="n"/>
      <c r="AK33" s="13" t="n"/>
      <c r="AL33" s="13" t="n"/>
      <c r="AM33" s="13" t="n"/>
      <c r="AN33" s="13" t="n"/>
      <c r="AO33" s="13" t="n"/>
      <c r="AP33" s="13" t="n"/>
      <c r="AQ33" s="13" t="n"/>
      <c r="AR33" s="13" t="n"/>
      <c r="AS33" s="13" t="n"/>
      <c r="AT33" s="13" t="n"/>
      <c r="AU33" s="13" t="n"/>
      <c r="AV33" s="13" t="n"/>
      <c r="AW33" s="13" t="n"/>
      <c r="AX33" s="13" t="n"/>
      <c r="AY33" s="13" t="n"/>
      <c r="AZ33" s="13" t="n"/>
      <c r="BA33" s="13" t="n"/>
      <c r="BB33" s="13" t="n"/>
    </row>
    <row ht="47.25" outlineLevel="0" r="34">
      <c r="A34" s="4" t="s">
        <v>72</v>
      </c>
      <c r="B34" s="6" t="s">
        <v>55</v>
      </c>
      <c r="C34" s="8" t="n">
        <f aca="false" ca="false" dt2D="false" dtr="false" t="normal">IF(AB34="", "", AB34)</f>
        <v>708</v>
      </c>
      <c r="D34" s="8" t="n">
        <f aca="false" ca="false" dt2D="false" dtr="false" t="normal">IF(AC34="", "", AC34)</f>
        <v>725</v>
      </c>
      <c r="E34" s="8" t="n">
        <v>715</v>
      </c>
      <c r="F34" s="8" t="n">
        <v>720</v>
      </c>
      <c r="G34" s="8" t="n">
        <v>725</v>
      </c>
      <c r="H34" s="8" t="n">
        <v>728</v>
      </c>
      <c r="I34" s="8" t="n">
        <v>730</v>
      </c>
      <c r="J34" s="8" t="n"/>
      <c r="K34" s="8" t="n"/>
      <c r="L34" s="8" t="n"/>
      <c r="M34" s="8" t="n"/>
      <c r="N34" s="8" t="n">
        <v>710</v>
      </c>
      <c r="O34" s="8" t="n">
        <v>708</v>
      </c>
      <c r="P34" s="8" t="n">
        <v>710</v>
      </c>
      <c r="Q34" s="8" t="n">
        <v>700</v>
      </c>
      <c r="R34" s="11" t="n"/>
      <c r="S34" s="133" t="n"/>
      <c r="T34" s="133" t="n"/>
      <c r="U34" s="133" t="n"/>
      <c r="V34" s="133" t="n"/>
      <c r="W34" s="133" t="n"/>
      <c r="X34" s="133" t="n"/>
      <c r="Y34" s="13" t="n"/>
      <c r="Z34" s="13" t="n"/>
      <c r="AA34" s="13" t="n"/>
      <c r="AB34" s="19" t="n">
        <v>708</v>
      </c>
      <c r="AC34" s="19" t="n">
        <v>725</v>
      </c>
      <c r="AD34" s="19" t="n">
        <v>720</v>
      </c>
      <c r="AE34" s="19" t="n">
        <v>719</v>
      </c>
      <c r="AF34" s="19" t="n">
        <v>722</v>
      </c>
      <c r="AG34" s="21" t="n">
        <v>730</v>
      </c>
      <c r="AH34" s="22" t="n"/>
      <c r="AI34" s="13" t="n"/>
      <c r="AJ34" s="13" t="n"/>
      <c r="AK34" s="13" t="n"/>
      <c r="AL34" s="13" t="n"/>
      <c r="AM34" s="13" t="n"/>
      <c r="AN34" s="13" t="n"/>
      <c r="AO34" s="13" t="n"/>
      <c r="AP34" s="13" t="n"/>
      <c r="AQ34" s="13" t="n"/>
      <c r="AR34" s="13" t="n"/>
      <c r="AS34" s="13" t="n"/>
      <c r="AT34" s="13" t="n"/>
      <c r="AU34" s="13" t="n"/>
      <c r="AV34" s="13" t="n"/>
      <c r="AW34" s="13" t="n"/>
      <c r="AX34" s="13" t="n"/>
      <c r="AY34" s="13" t="n"/>
      <c r="AZ34" s="13" t="n"/>
      <c r="BA34" s="13" t="n"/>
      <c r="BB34" s="13" t="n"/>
    </row>
    <row ht="15.75" outlineLevel="0" r="35">
      <c r="A35" s="2" t="s">
        <v>0</v>
      </c>
      <c r="B35" s="5" t="s">
        <v>3</v>
      </c>
      <c r="C35" s="7" t="s">
        <v>6</v>
      </c>
      <c r="D35" s="9" t="n">
        <f aca="false" ca="false" dt2D="false" dtr="false" t="normal">IFERROR(IF(C34, D34/C34*100, 0), 0)</f>
        <v>102.40112994350284</v>
      </c>
      <c r="E35" s="9" t="n">
        <f aca="false" ca="false" dt2D="false" dtr="false" t="normal">IFERROR(IF(D34, E34/D34*100, 0), 0)</f>
        <v>98.620689655172413</v>
      </c>
      <c r="F35" s="9" t="n">
        <f aca="false" ca="false" dt2D="false" dtr="false" t="normal">IFERROR(IF(E34, F34/E34*100, 0), 0)</f>
        <v>100.69930069930071</v>
      </c>
      <c r="G35" s="9" t="n">
        <f aca="false" ca="false" dt2D="false" dtr="false" t="normal">IFERROR(IF(F34, G34/F34*100, 0), 0)</f>
        <v>100.69444444444444</v>
      </c>
      <c r="H35" s="9" t="n">
        <f aca="false" ca="false" dt2D="false" dtr="false" t="normal">IFERROR(IF(G34, H34/G34*100, 0), 0)</f>
        <v>100.41379310344827</v>
      </c>
      <c r="I35" s="9" t="n">
        <f aca="false" ca="false" dt2D="false" dtr="false" t="normal">IFERROR(IF(H34, I34/H34*100, 0), 0)</f>
        <v>100.27472527472527</v>
      </c>
      <c r="J35" s="7" t="s">
        <v>6</v>
      </c>
      <c r="K35" s="9" t="n">
        <f aca="false" ca="false" dt2D="false" dtr="false" t="normal">IFERROR(IF(J34, K34/J34*100, 0), 0)</f>
        <v>0</v>
      </c>
      <c r="L35" s="9" t="n">
        <f aca="false" ca="false" dt2D="false" dtr="false" t="normal">IFERROR(IF(K34, L34/K34*100, 0), 0)</f>
        <v>0</v>
      </c>
      <c r="M35" s="9" t="n">
        <f aca="false" ca="false" dt2D="false" dtr="false" t="normal">IFERROR(IF(L34, M34/L34*100, 0), 0)</f>
        <v>0</v>
      </c>
      <c r="N35" s="23" t="n"/>
      <c r="O35" s="23" t="n">
        <f aca="false" ca="false" dt2D="false" dtr="false" t="normal">IFERROR(IF(N34, O34/N34*100, 0), 0)</f>
        <v>99.718309859154928</v>
      </c>
      <c r="P35" s="23" t="n">
        <f aca="false" ca="false" dt2D="false" dtr="false" t="normal">IFERROR(IF(O34, P34/O34*100, 0), 0)</f>
        <v>100.2824858757062</v>
      </c>
      <c r="Q35" s="23" t="n">
        <f aca="false" ca="false" dt2D="false" dtr="false" t="normal">IFERROR(IF(P34, Q34/P34*100, 0), 0)</f>
        <v>98.591549295774655</v>
      </c>
      <c r="R35" s="24" t="n"/>
      <c r="S35" s="133" t="n"/>
      <c r="T35" s="133" t="n"/>
      <c r="U35" s="133" t="n"/>
      <c r="V35" s="133" t="n"/>
      <c r="W35" s="133" t="n"/>
      <c r="X35" s="133" t="n"/>
      <c r="Y35" s="13" t="n"/>
      <c r="Z35" s="13" t="n"/>
      <c r="AA35" s="13" t="n"/>
      <c r="AB35" s="28" t="n">
        <v>100</v>
      </c>
      <c r="AC35" s="29" t="n">
        <v>102.40112994350284</v>
      </c>
      <c r="AD35" s="29" t="n">
        <v>99.310344827586206</v>
      </c>
      <c r="AE35" s="29" t="n">
        <v>99.861111111111114</v>
      </c>
      <c r="AF35" s="29" t="n">
        <v>100.41724617524339</v>
      </c>
      <c r="AG35" s="30" t="n">
        <v>101.10803324099722</v>
      </c>
      <c r="AH35" s="31" t="n"/>
      <c r="AI35" s="13" t="n"/>
      <c r="AJ35" s="13" t="n"/>
      <c r="AK35" s="13" t="n"/>
      <c r="AL35" s="13" t="n"/>
      <c r="AM35" s="13" t="n"/>
      <c r="AN35" s="13" t="n"/>
      <c r="AO35" s="13" t="n"/>
      <c r="AP35" s="13" t="n"/>
      <c r="AQ35" s="13" t="n"/>
      <c r="AR35" s="13" t="n"/>
      <c r="AS35" s="13" t="n"/>
      <c r="AT35" s="13" t="n"/>
      <c r="AU35" s="13" t="n"/>
      <c r="AV35" s="13" t="n"/>
      <c r="AW35" s="13" t="n"/>
      <c r="AX35" s="13" t="n"/>
      <c r="AY35" s="13" t="n"/>
      <c r="AZ35" s="13" t="n"/>
      <c r="BA35" s="13" t="n"/>
      <c r="BB35" s="13" t="n"/>
    </row>
    <row ht="47.25" outlineLevel="0" r="36">
      <c r="A36" s="4" t="s">
        <v>99</v>
      </c>
      <c r="B36" s="6" t="s">
        <v>55</v>
      </c>
      <c r="C36" s="8" t="n">
        <f aca="false" ca="false" dt2D="false" dtr="false" t="normal">IF(AB36="", "", AB36)</f>
        <v>1540</v>
      </c>
      <c r="D36" s="8" t="n">
        <f aca="false" ca="false" dt2D="false" dtr="false" t="normal">IF(AC36="", "", AC36)</f>
        <v>1595</v>
      </c>
      <c r="E36" s="8" t="n">
        <v>1543</v>
      </c>
      <c r="F36" s="8" t="n">
        <v>1549</v>
      </c>
      <c r="G36" s="8" t="n">
        <v>1555</v>
      </c>
      <c r="H36" s="8" t="n">
        <v>1560</v>
      </c>
      <c r="I36" s="8" t="n">
        <v>1565</v>
      </c>
      <c r="J36" s="8" t="n"/>
      <c r="K36" s="8" t="n"/>
      <c r="L36" s="8" t="n"/>
      <c r="M36" s="8" t="n"/>
      <c r="N36" s="8" t="n">
        <v>1690</v>
      </c>
      <c r="O36" s="8" t="n">
        <v>1535</v>
      </c>
      <c r="P36" s="8" t="n">
        <v>1535</v>
      </c>
      <c r="Q36" s="8" t="n">
        <v>1405</v>
      </c>
      <c r="R36" s="11" t="n"/>
      <c r="S36" s="133" t="n"/>
      <c r="T36" s="133" t="n"/>
      <c r="U36" s="133" t="n"/>
      <c r="V36" s="133" t="n"/>
      <c r="W36" s="133" t="n"/>
      <c r="X36" s="133" t="n"/>
      <c r="Y36" s="13" t="n"/>
      <c r="Z36" s="13" t="n"/>
      <c r="AA36" s="13" t="n"/>
      <c r="AB36" s="19" t="n">
        <v>1540</v>
      </c>
      <c r="AC36" s="19" t="n">
        <v>1595</v>
      </c>
      <c r="AD36" s="19" t="n">
        <v>1601</v>
      </c>
      <c r="AE36" s="19" t="n">
        <v>1607</v>
      </c>
      <c r="AF36" s="19" t="n">
        <v>1614</v>
      </c>
      <c r="AG36" s="21" t="n">
        <v>1620</v>
      </c>
      <c r="AH36" s="22" t="n"/>
      <c r="AI36" s="13" t="n"/>
      <c r="AJ36" s="13" t="n"/>
      <c r="AK36" s="13" t="n"/>
      <c r="AL36" s="13" t="n"/>
      <c r="AM36" s="13" t="n"/>
      <c r="AN36" s="13" t="n"/>
      <c r="AO36" s="13" t="n"/>
      <c r="AP36" s="13" t="n"/>
      <c r="AQ36" s="13" t="n"/>
      <c r="AR36" s="13" t="n"/>
      <c r="AS36" s="13" t="n"/>
      <c r="AT36" s="13" t="n"/>
      <c r="AU36" s="13" t="n"/>
      <c r="AV36" s="13" t="n"/>
      <c r="AW36" s="13" t="n"/>
      <c r="AX36" s="13" t="n"/>
      <c r="AY36" s="13" t="n"/>
      <c r="AZ36" s="13" t="n"/>
      <c r="BA36" s="13" t="n"/>
      <c r="BB36" s="13" t="n"/>
    </row>
    <row ht="15.75" outlineLevel="0" r="37">
      <c r="A37" s="2" t="s">
        <v>0</v>
      </c>
      <c r="B37" s="5" t="s">
        <v>3</v>
      </c>
      <c r="C37" s="7" t="s">
        <v>6</v>
      </c>
      <c r="D37" s="9" t="n">
        <f aca="false" ca="false" dt2D="false" dtr="false" t="normal">IFERROR(IF(C36, D36/C36*100, 0), 0)</f>
        <v>103.57142857142858</v>
      </c>
      <c r="E37" s="9" t="n">
        <f aca="false" ca="false" dt2D="false" dtr="false" t="normal">IFERROR(IF(D36, E36/D36*100, 0), 0)</f>
        <v>96.739811912225704</v>
      </c>
      <c r="F37" s="9" t="n">
        <f aca="false" ca="false" dt2D="false" dtr="false" t="normal">IFERROR(IF(E36, F36/E36*100, 0), 0)</f>
        <v>100.38885288399221</v>
      </c>
      <c r="G37" s="9" t="n">
        <f aca="false" ca="false" dt2D="false" dtr="false" t="normal">IFERROR(IF(F36, G36/F36*100, 0), 0)</f>
        <v>100.38734667527439</v>
      </c>
      <c r="H37" s="9" t="n">
        <f aca="false" ca="false" dt2D="false" dtr="false" t="normal">IFERROR(IF(G36, H36/G36*100, 0), 0)</f>
        <v>100.32154340836013</v>
      </c>
      <c r="I37" s="9" t="n">
        <f aca="false" ca="false" dt2D="false" dtr="false" t="normal">IFERROR(IF(H36, I36/H36*100, 0), 0)</f>
        <v>100.32051282051282</v>
      </c>
      <c r="J37" s="7" t="s">
        <v>6</v>
      </c>
      <c r="K37" s="9" t="n">
        <f aca="false" ca="false" dt2D="false" dtr="false" t="normal">IFERROR(IF(J36, K36/J36*100, 0), 0)</f>
        <v>0</v>
      </c>
      <c r="L37" s="9" t="n">
        <f aca="false" ca="false" dt2D="false" dtr="false" t="normal">IFERROR(IF(K36, L36/K36*100, 0), 0)</f>
        <v>0</v>
      </c>
      <c r="M37" s="9" t="n">
        <f aca="false" ca="false" dt2D="false" dtr="false" t="normal">IFERROR(IF(L36, M36/L36*100, 0), 0)</f>
        <v>0</v>
      </c>
      <c r="N37" s="23" t="n"/>
      <c r="O37" s="23" t="n">
        <f aca="false" ca="false" dt2D="false" dtr="false" t="normal">IFERROR(IF(N36, O36/N36*100, 0), 0)</f>
        <v>90.828402366863898</v>
      </c>
      <c r="P37" s="23" t="n">
        <f aca="false" ca="false" dt2D="false" dtr="false" t="normal">IFERROR(IF(O36, P36/O36*100, 0), 0)</f>
        <v>100</v>
      </c>
      <c r="Q37" s="23" t="n">
        <f aca="false" ca="false" dt2D="false" dtr="false" t="normal">IFERROR(IF(P36, Q36/P36*100, 0), 0)</f>
        <v>91.530944625407159</v>
      </c>
      <c r="R37" s="24" t="n"/>
      <c r="S37" s="133" t="n"/>
      <c r="T37" s="133" t="n"/>
      <c r="U37" s="133" t="n"/>
      <c r="V37" s="133" t="n"/>
      <c r="W37" s="133" t="n"/>
      <c r="X37" s="133" t="n"/>
      <c r="Y37" s="13" t="n"/>
      <c r="Z37" s="13" t="n"/>
      <c r="AA37" s="13" t="n"/>
      <c r="AB37" s="28" t="n">
        <v>100</v>
      </c>
      <c r="AC37" s="29" t="n">
        <v>103.57142857142858</v>
      </c>
      <c r="AD37" s="29" t="n">
        <v>100.37617554858936</v>
      </c>
      <c r="AE37" s="29" t="n">
        <v>100.37476577139289</v>
      </c>
      <c r="AF37" s="29" t="n">
        <v>100.43559427504667</v>
      </c>
      <c r="AG37" s="30" t="n">
        <v>100.37174721189589</v>
      </c>
      <c r="AH37" s="31" t="n"/>
      <c r="AI37" s="13" t="n"/>
      <c r="AJ37" s="13" t="n"/>
      <c r="AK37" s="13" t="n"/>
      <c r="AL37" s="13" t="n"/>
      <c r="AM37" s="13" t="n"/>
      <c r="AN37" s="13" t="n"/>
      <c r="AO37" s="13" t="n"/>
      <c r="AP37" s="13" t="n"/>
      <c r="AQ37" s="13" t="n"/>
      <c r="AR37" s="13" t="n"/>
      <c r="AS37" s="13" t="n"/>
      <c r="AT37" s="13" t="n"/>
      <c r="AU37" s="13" t="n"/>
      <c r="AV37" s="13" t="n"/>
      <c r="AW37" s="13" t="n"/>
      <c r="AX37" s="13" t="n"/>
      <c r="AY37" s="13" t="n"/>
      <c r="AZ37" s="13" t="n"/>
      <c r="BA37" s="13" t="n"/>
      <c r="BB37" s="13" t="n"/>
    </row>
    <row ht="15.75" outlineLevel="0" r="38">
      <c r="A38" s="4" t="s">
        <v>127</v>
      </c>
      <c r="B38" s="6" t="s">
        <v>55</v>
      </c>
      <c r="C38" s="8" t="n">
        <f aca="false" ca="false" dt2D="false" dtr="false" t="normal">IF(AB38="", "", AB38)</f>
        <v>5522</v>
      </c>
      <c r="D38" s="8" t="n">
        <f aca="false" ca="false" dt2D="false" dtr="false" t="normal">IF(AC38="", "", AC38)</f>
        <v>5412</v>
      </c>
      <c r="E38" s="8" t="n">
        <v>5380</v>
      </c>
      <c r="F38" s="8" t="n">
        <v>5370</v>
      </c>
      <c r="G38" s="8" t="n">
        <v>5375</v>
      </c>
      <c r="H38" s="8" t="n">
        <v>5376</v>
      </c>
      <c r="I38" s="8" t="n">
        <v>5380</v>
      </c>
      <c r="J38" s="8" t="n"/>
      <c r="K38" s="8" t="n"/>
      <c r="L38" s="8" t="n"/>
      <c r="M38" s="8" t="n"/>
      <c r="N38" s="8" t="n">
        <v>5555</v>
      </c>
      <c r="O38" s="8" t="n">
        <v>5391</v>
      </c>
      <c r="P38" s="8" t="n">
        <v>5399</v>
      </c>
      <c r="Q38" s="8" t="n">
        <v>5380</v>
      </c>
      <c r="R38" s="15" t="n"/>
      <c r="S38" s="16" t="n">
        <v>5006</v>
      </c>
      <c r="T38" s="16" t="n">
        <v>4893</v>
      </c>
      <c r="U38" s="16" t="n">
        <v>0</v>
      </c>
      <c r="V38" s="16" t="n">
        <v>5435</v>
      </c>
      <c r="W38" s="16" t="n">
        <v>4837</v>
      </c>
      <c r="X38" s="16" t="n">
        <v>4767</v>
      </c>
      <c r="Y38" s="13" t="n"/>
      <c r="Z38" s="13" t="n"/>
      <c r="AA38" s="13" t="n"/>
      <c r="AB38" s="19" t="n">
        <v>5522</v>
      </c>
      <c r="AC38" s="19" t="n">
        <v>5412</v>
      </c>
      <c r="AD38" s="19" t="n">
        <v>5370</v>
      </c>
      <c r="AE38" s="19" t="n">
        <v>5398</v>
      </c>
      <c r="AF38" s="19" t="n">
        <v>5435</v>
      </c>
      <c r="AG38" s="21" t="n">
        <v>5437</v>
      </c>
      <c r="AH38" s="22" t="n"/>
      <c r="AI38" s="13" t="n"/>
      <c r="AJ38" s="13" t="n"/>
      <c r="AK38" s="13" t="n"/>
      <c r="AL38" s="13" t="n"/>
      <c r="AM38" s="13" t="n"/>
      <c r="AN38" s="13" t="n"/>
      <c r="AO38" s="13" t="n"/>
      <c r="AP38" s="13" t="n"/>
      <c r="AQ38" s="13" t="n"/>
      <c r="AR38" s="13" t="n"/>
      <c r="AS38" s="13" t="n"/>
      <c r="AT38" s="13" t="n"/>
      <c r="AU38" s="13" t="n"/>
      <c r="AV38" s="13" t="n"/>
      <c r="AW38" s="13" t="n"/>
      <c r="AX38" s="13" t="n"/>
      <c r="AY38" s="13" t="n"/>
      <c r="AZ38" s="13" t="n"/>
      <c r="BA38" s="13" t="n"/>
      <c r="BB38" s="13" t="n"/>
    </row>
    <row ht="15.75" outlineLevel="0" r="39">
      <c r="A39" s="2" t="s">
        <v>0</v>
      </c>
      <c r="B39" s="5" t="s">
        <v>3</v>
      </c>
      <c r="C39" s="7" t="s">
        <v>6</v>
      </c>
      <c r="D39" s="9" t="n">
        <f aca="false" ca="false" dt2D="false" dtr="false" t="normal">IFERROR(IF(C38, D38/C38*100, 0), 0)</f>
        <v>98.007968127490045</v>
      </c>
      <c r="E39" s="9" t="n">
        <f aca="false" ca="false" dt2D="false" dtr="false" t="normal">IFERROR(IF(D38, E38/D38*100, 0), 0)</f>
        <v>99.40872135994087</v>
      </c>
      <c r="F39" s="9" t="n">
        <f aca="false" ca="false" dt2D="false" dtr="false" t="normal">IFERROR(IF(E38, F38/E38*100, 0), 0)</f>
        <v>99.814126394052053</v>
      </c>
      <c r="G39" s="9" t="n">
        <f aca="false" ca="false" dt2D="false" dtr="false" t="normal">IFERROR(IF(F38, G38/F38*100, 0), 0)</f>
        <v>100.09310986964618</v>
      </c>
      <c r="H39" s="9" t="n">
        <f aca="false" ca="false" dt2D="false" dtr="false" t="normal">IFERROR(IF(G38, H38/G38*100, 0), 0)</f>
        <v>100.01860465116279</v>
      </c>
      <c r="I39" s="9" t="n">
        <f aca="false" ca="false" dt2D="false" dtr="false" t="normal">IFERROR(IF(H38, I38/H38*100, 0), 0)</f>
        <v>100.07440476190477</v>
      </c>
      <c r="J39" s="7" t="s">
        <v>6</v>
      </c>
      <c r="K39" s="9" t="n">
        <f aca="false" ca="false" dt2D="false" dtr="false" t="normal">IFERROR(IF(J38, K38/J38*100, 0), 0)</f>
        <v>0</v>
      </c>
      <c r="L39" s="9" t="n">
        <f aca="false" ca="false" dt2D="false" dtr="false" t="normal">IFERROR(IF(K38, L38/K38*100, 0), 0)</f>
        <v>0</v>
      </c>
      <c r="M39" s="9" t="n">
        <f aca="false" ca="false" dt2D="false" dtr="false" t="normal">IFERROR(IF(L38, M38/L38*100, 0), 0)</f>
        <v>0</v>
      </c>
      <c r="N39" s="23" t="n"/>
      <c r="O39" s="23" t="n">
        <f aca="false" ca="false" dt2D="false" dtr="false" t="normal">IFERROR(IF(N38, O38/N38*100, 0), 0)</f>
        <v>97.047704770477054</v>
      </c>
      <c r="P39" s="23" t="n">
        <f aca="false" ca="false" dt2D="false" dtr="false" t="normal">IFERROR(IF(O38, P38/O38*100, 0), 0)</f>
        <v>100.14839547393804</v>
      </c>
      <c r="Q39" s="23" t="n">
        <f aca="false" ca="false" dt2D="false" dtr="false" t="normal">IFERROR(IF(P38, Q38/P38*100, 0), 0)</f>
        <v>99.648082978329327</v>
      </c>
      <c r="R39" s="24" t="n"/>
      <c r="S39" s="133" t="n"/>
      <c r="T39" s="133" t="n"/>
      <c r="U39" s="133" t="n"/>
      <c r="V39" s="133" t="n"/>
      <c r="W39" s="133" t="n"/>
      <c r="X39" s="133" t="n"/>
      <c r="Y39" s="13" t="n"/>
      <c r="Z39" s="13" t="n"/>
      <c r="AA39" s="13" t="n"/>
      <c r="AB39" s="28" t="n">
        <v>99.316546762589937</v>
      </c>
      <c r="AC39" s="29" t="n">
        <v>98.007968127490045</v>
      </c>
      <c r="AD39" s="29" t="n">
        <v>99.22394678492239</v>
      </c>
      <c r="AE39" s="29" t="n">
        <v>100.52141527001864</v>
      </c>
      <c r="AF39" s="29" t="n">
        <v>100.68543905150055</v>
      </c>
      <c r="AG39" s="30" t="n">
        <v>100.03679852805887</v>
      </c>
      <c r="AH39" s="31" t="n"/>
      <c r="AI39" s="13" t="n"/>
      <c r="AJ39" s="13" t="n"/>
      <c r="AK39" s="13" t="n"/>
      <c r="AL39" s="13" t="n"/>
      <c r="AM39" s="13" t="n"/>
      <c r="AN39" s="13" t="n"/>
      <c r="AO39" s="13" t="n"/>
      <c r="AP39" s="13" t="n"/>
      <c r="AQ39" s="13" t="n"/>
      <c r="AR39" s="13" t="n"/>
      <c r="AS39" s="13" t="n"/>
      <c r="AT39" s="13" t="n"/>
      <c r="AU39" s="13" t="n"/>
      <c r="AV39" s="13" t="n"/>
      <c r="AW39" s="13" t="n"/>
      <c r="AX39" s="13" t="n"/>
      <c r="AY39" s="13" t="n"/>
      <c r="AZ39" s="13" t="n"/>
      <c r="BA39" s="13" t="n"/>
      <c r="BB39" s="13" t="n"/>
    </row>
    <row ht="31.5" outlineLevel="0" r="40">
      <c r="A40" s="146" t="s">
        <v>152</v>
      </c>
      <c r="B40" s="147" t="s">
        <v>55</v>
      </c>
      <c r="C40" s="148" t="n">
        <f aca="false" ca="false" dt2D="false" dtr="false" t="normal">IF(AB40="", "", AB40)</f>
        <v>290</v>
      </c>
      <c r="D40" s="148" t="n">
        <f aca="false" ca="false" dt2D="false" dtr="false" t="normal">IF(AC40="", "", AC40)</f>
        <v>282</v>
      </c>
      <c r="E40" s="148" t="n">
        <v>275</v>
      </c>
      <c r="F40" s="148" t="n">
        <v>270</v>
      </c>
      <c r="G40" s="148" t="n">
        <v>270</v>
      </c>
      <c r="H40" s="148" t="n">
        <v>274</v>
      </c>
      <c r="I40" s="148" t="n">
        <v>280</v>
      </c>
      <c r="J40" s="148" t="n"/>
      <c r="K40" s="148" t="n"/>
      <c r="L40" s="148" t="n"/>
      <c r="M40" s="148" t="n"/>
      <c r="N40" s="148" t="n">
        <v>192</v>
      </c>
      <c r="O40" s="148" t="n">
        <v>282</v>
      </c>
      <c r="P40" s="148" t="n">
        <v>277</v>
      </c>
      <c r="Q40" s="148" t="n">
        <v>270</v>
      </c>
      <c r="R40" s="15" t="n"/>
      <c r="S40" s="16" t="n">
        <v>180</v>
      </c>
      <c r="T40" s="16" t="n">
        <v>140</v>
      </c>
      <c r="U40" s="16" t="n">
        <v>0</v>
      </c>
      <c r="V40" s="16" t="n">
        <v>189</v>
      </c>
      <c r="W40" s="16" t="n">
        <v>163</v>
      </c>
      <c r="X40" s="16" t="n">
        <v>90</v>
      </c>
      <c r="Y40" s="13" t="n"/>
      <c r="Z40" s="13" t="n"/>
      <c r="AA40" s="13" t="n"/>
      <c r="AB40" s="19" t="n">
        <v>290</v>
      </c>
      <c r="AC40" s="19" t="n">
        <v>282</v>
      </c>
      <c r="AD40" s="19" t="n">
        <v>277</v>
      </c>
      <c r="AE40" s="19" t="n">
        <v>272</v>
      </c>
      <c r="AF40" s="19" t="n">
        <v>275</v>
      </c>
      <c r="AG40" s="21" t="n">
        <v>280</v>
      </c>
      <c r="AH40" s="22" t="n"/>
      <c r="AI40" s="13" t="n"/>
      <c r="AJ40" s="13" t="n"/>
      <c r="AK40" s="13" t="n"/>
      <c r="AL40" s="13" t="n"/>
      <c r="AM40" s="13" t="n"/>
      <c r="AN40" s="13" t="n"/>
      <c r="AO40" s="13" t="n"/>
      <c r="AP40" s="13" t="n"/>
      <c r="AQ40" s="13" t="n"/>
      <c r="AR40" s="13" t="n"/>
      <c r="AS40" s="13" t="n"/>
      <c r="AT40" s="13" t="n"/>
      <c r="AU40" s="13" t="n"/>
      <c r="AV40" s="13" t="n"/>
      <c r="AW40" s="13" t="n"/>
      <c r="AX40" s="13" t="n"/>
      <c r="AY40" s="13" t="n"/>
      <c r="AZ40" s="13" t="n"/>
      <c r="BA40" s="13" t="n"/>
      <c r="BB40" s="13" t="n"/>
    </row>
    <row customHeight="true" ht="22.5" outlineLevel="0" r="41">
      <c r="A41" s="150" t="n"/>
      <c r="B41" s="151" t="n"/>
      <c r="C41" s="152" t="n"/>
      <c r="D41" s="153" t="n"/>
      <c r="E41" s="153" t="n"/>
      <c r="F41" s="153" t="n"/>
      <c r="G41" s="153" t="n"/>
      <c r="H41" s="153" t="n"/>
      <c r="I41" s="153" t="n"/>
      <c r="J41" s="152" t="n"/>
      <c r="K41" s="153" t="n"/>
      <c r="L41" s="153" t="n"/>
      <c r="M41" s="153" t="n"/>
      <c r="N41" s="154" t="n"/>
      <c r="O41" s="154" t="n"/>
      <c r="P41" s="154" t="n"/>
      <c r="Q41" s="154" t="n"/>
      <c r="R41" s="24" t="n"/>
      <c r="S41" s="133" t="n"/>
      <c r="T41" s="133" t="n"/>
      <c r="U41" s="133" t="n"/>
      <c r="V41" s="133" t="n"/>
      <c r="W41" s="133" t="n"/>
      <c r="X41" s="133" t="n"/>
      <c r="Y41" s="13" t="n"/>
      <c r="Z41" s="13" t="n"/>
      <c r="AA41" s="13" t="n"/>
      <c r="AB41" s="28" t="n"/>
      <c r="AC41" s="29" t="n"/>
      <c r="AD41" s="29" t="n"/>
      <c r="AE41" s="29" t="n"/>
      <c r="AF41" s="29" t="n"/>
      <c r="AG41" s="30" t="n"/>
      <c r="AH41" s="31" t="n"/>
      <c r="AI41" s="13" t="n"/>
      <c r="AJ41" s="13" t="n"/>
      <c r="AK41" s="13" t="n"/>
      <c r="AL41" s="13" t="n"/>
      <c r="AM41" s="13" t="n"/>
      <c r="AN41" s="13" t="n"/>
      <c r="AO41" s="13" t="n"/>
      <c r="AP41" s="13" t="n"/>
      <c r="AQ41" s="13" t="n"/>
      <c r="AR41" s="13" t="n"/>
      <c r="AS41" s="13" t="n"/>
      <c r="AT41" s="13" t="n"/>
      <c r="AU41" s="13" t="n"/>
      <c r="AV41" s="13" t="n"/>
      <c r="AW41" s="13" t="n"/>
      <c r="AX41" s="13" t="n"/>
      <c r="AY41" s="13" t="n"/>
      <c r="AZ41" s="13" t="n"/>
      <c r="BA41" s="13" t="n"/>
      <c r="BB41" s="13" t="n"/>
    </row>
    <row customHeight="true" ht="22.5" outlineLevel="0" r="42">
      <c r="A42" s="150" t="n"/>
      <c r="B42" s="151" t="n"/>
      <c r="C42" s="152" t="n"/>
      <c r="D42" s="153" t="n"/>
      <c r="E42" s="153" t="n"/>
      <c r="F42" s="153" t="n"/>
      <c r="G42" s="153" t="n"/>
      <c r="H42" s="153" t="n"/>
      <c r="I42" s="153" t="n"/>
      <c r="J42" s="152" t="n"/>
      <c r="K42" s="153" t="n"/>
      <c r="L42" s="153" t="n"/>
      <c r="M42" s="153" t="n"/>
      <c r="N42" s="154" t="n"/>
      <c r="O42" s="154" t="n"/>
      <c r="P42" s="154" t="n"/>
      <c r="Q42" s="154" t="n"/>
      <c r="R42" s="24" t="n"/>
      <c r="S42" s="133" t="n"/>
      <c r="T42" s="133" t="n"/>
      <c r="U42" s="133" t="n"/>
      <c r="V42" s="133" t="n"/>
      <c r="W42" s="133" t="n"/>
      <c r="X42" s="133" t="n"/>
      <c r="Y42" s="13" t="n"/>
      <c r="Z42" s="13" t="n"/>
      <c r="AA42" s="13" t="n"/>
      <c r="AB42" s="28" t="n"/>
      <c r="AC42" s="29" t="n"/>
      <c r="AD42" s="29" t="n"/>
      <c r="AE42" s="29" t="n"/>
      <c r="AF42" s="29" t="n"/>
      <c r="AG42" s="30" t="n"/>
      <c r="AH42" s="31" t="n"/>
      <c r="AI42" s="13" t="n"/>
      <c r="AJ42" s="13" t="n"/>
      <c r="AK42" s="13" t="n"/>
      <c r="AL42" s="13" t="n"/>
      <c r="AM42" s="13" t="n"/>
      <c r="AN42" s="13" t="n"/>
      <c r="AO42" s="13" t="n"/>
      <c r="AP42" s="13" t="n"/>
      <c r="AQ42" s="13" t="n"/>
      <c r="AR42" s="13" t="n"/>
      <c r="AS42" s="13" t="n"/>
      <c r="AT42" s="13" t="n"/>
      <c r="AU42" s="13" t="n"/>
      <c r="AV42" s="13" t="n"/>
      <c r="AW42" s="13" t="n"/>
      <c r="AX42" s="13" t="n"/>
      <c r="AY42" s="13" t="n"/>
      <c r="AZ42" s="13" t="n"/>
      <c r="BA42" s="13" t="n"/>
      <c r="BB42" s="13" t="n"/>
    </row>
    <row customHeight="true" ht="25.5" outlineLevel="0" r="43">
      <c r="A43" s="189" t="n">
        <v>66</v>
      </c>
      <c r="B43" s="190" t="s"/>
      <c r="C43" s="191" t="s"/>
      <c r="D43" s="192" t="s"/>
      <c r="E43" s="194" t="s"/>
      <c r="F43" s="195" t="s"/>
      <c r="G43" s="196" t="s"/>
      <c r="H43" s="197" t="s"/>
      <c r="I43" s="198" t="s"/>
      <c r="J43" s="199" t="s"/>
      <c r="K43" s="200" t="s"/>
      <c r="L43" s="201" t="s"/>
      <c r="M43" s="202" t="s"/>
      <c r="N43" s="203" t="s"/>
      <c r="O43" s="204" t="s"/>
      <c r="P43" s="205" t="s"/>
      <c r="Q43" s="206" t="s"/>
      <c r="R43" s="24" t="n"/>
      <c r="S43" s="133" t="n"/>
      <c r="T43" s="133" t="n"/>
      <c r="U43" s="133" t="n"/>
      <c r="V43" s="133" t="n"/>
      <c r="W43" s="133" t="n"/>
      <c r="X43" s="133" t="n"/>
      <c r="Y43" s="13" t="n"/>
      <c r="Z43" s="13" t="n"/>
      <c r="AA43" s="13" t="n"/>
      <c r="AB43" s="28" t="n"/>
      <c r="AC43" s="29" t="n"/>
      <c r="AD43" s="29" t="n"/>
      <c r="AE43" s="29" t="n"/>
      <c r="AF43" s="29" t="n"/>
      <c r="AG43" s="30" t="n"/>
      <c r="AH43" s="31" t="n"/>
      <c r="AI43" s="13" t="n"/>
      <c r="AJ43" s="13" t="n"/>
      <c r="AK43" s="13" t="n"/>
      <c r="AL43" s="13" t="n"/>
      <c r="AM43" s="13" t="n"/>
      <c r="AN43" s="13" t="n"/>
      <c r="AO43" s="13" t="n"/>
      <c r="AP43" s="13" t="n"/>
      <c r="AQ43" s="13" t="n"/>
      <c r="AR43" s="13" t="n"/>
      <c r="AS43" s="13" t="n"/>
      <c r="AT43" s="13" t="n"/>
      <c r="AU43" s="13" t="n"/>
      <c r="AV43" s="13" t="n"/>
      <c r="AW43" s="13" t="n"/>
      <c r="AX43" s="13" t="n"/>
      <c r="AY43" s="13" t="n"/>
      <c r="AZ43" s="13" t="n"/>
      <c r="BA43" s="13" t="n"/>
      <c r="BB43" s="13" t="n"/>
    </row>
    <row ht="15.75" outlineLevel="0" r="44">
      <c r="A44" s="2" t="s">
        <v>0</v>
      </c>
      <c r="B44" s="5" t="s">
        <v>3</v>
      </c>
      <c r="C44" s="7" t="s">
        <v>6</v>
      </c>
      <c r="D44" s="9" t="n">
        <f aca="false" ca="false" dt2D="false" dtr="false" t="normal">IFERROR(IF(C40, D40/C40*100, 0), 0)</f>
        <v>97.241379310344826</v>
      </c>
      <c r="E44" s="9" t="n">
        <f aca="false" ca="false" dt2D="false" dtr="false" t="normal">IFERROR(IF(D40, E40/D40*100, 0), 0)</f>
        <v>97.517730496453908</v>
      </c>
      <c r="F44" s="9" t="n">
        <f aca="false" ca="false" dt2D="false" dtr="false" t="normal">IFERROR(IF(E40, F40/E40*100, 0), 0)</f>
        <v>98.181818181818187</v>
      </c>
      <c r="G44" s="9" t="n">
        <f aca="false" ca="false" dt2D="false" dtr="false" t="normal">IFERROR(IF(F40, G40/F40*100, 0), 0)</f>
        <v>100</v>
      </c>
      <c r="H44" s="9" t="n">
        <f aca="false" ca="false" dt2D="false" dtr="false" t="normal">IFERROR(IF(G40, H40/G40*100, 0), 0)</f>
        <v>101.48148148148148</v>
      </c>
      <c r="I44" s="9" t="n">
        <f aca="false" ca="false" dt2D="false" dtr="false" t="normal">IFERROR(IF(H40, I40/H40*100, 0), 0)</f>
        <v>102.18978102189782</v>
      </c>
      <c r="J44" s="7" t="s">
        <v>6</v>
      </c>
      <c r="K44" s="9" t="n">
        <f aca="false" ca="false" dt2D="false" dtr="false" t="normal">IFERROR(IF(J40, K40/J40*100, 0), 0)</f>
        <v>0</v>
      </c>
      <c r="L44" s="9" t="n">
        <f aca="false" ca="false" dt2D="false" dtr="false" t="normal">IFERROR(IF(K40, L40/K40*100, 0), 0)</f>
        <v>0</v>
      </c>
      <c r="M44" s="9" t="n">
        <f aca="false" ca="false" dt2D="false" dtr="false" t="normal">IFERROR(IF(L40, M40/L40*100, 0), 0)</f>
        <v>0</v>
      </c>
      <c r="N44" s="23" t="n"/>
      <c r="O44" s="23" t="n">
        <f aca="false" ca="false" dt2D="false" dtr="false" t="normal">IFERROR(IF(N40, O40/N40*100, 0), 0)</f>
        <v>146.875</v>
      </c>
      <c r="P44" s="23" t="n">
        <f aca="false" ca="false" dt2D="false" dtr="false" t="normal">IFERROR(IF(O40, P40/O40*100, 0), 0)</f>
        <v>98.226950354609926</v>
      </c>
      <c r="Q44" s="23" t="n">
        <f aca="false" ca="false" dt2D="false" dtr="false" t="normal">IFERROR(IF(P40, Q40/P40*100, 0), 0)</f>
        <v>97.472924187725624</v>
      </c>
      <c r="R44" s="24" t="n"/>
      <c r="S44" s="133" t="n"/>
      <c r="T44" s="133" t="n"/>
      <c r="U44" s="133" t="n"/>
      <c r="V44" s="133" t="n"/>
      <c r="W44" s="133" t="n"/>
      <c r="X44" s="133" t="n"/>
      <c r="Y44" s="13" t="n"/>
      <c r="Z44" s="13" t="n"/>
      <c r="AA44" s="13" t="n"/>
      <c r="AB44" s="28" t="n">
        <v>97.643097643097647</v>
      </c>
      <c r="AC44" s="29" t="n">
        <v>97.241379310344826</v>
      </c>
      <c r="AD44" s="29" t="n">
        <v>98.226950354609926</v>
      </c>
      <c r="AE44" s="29" t="n">
        <v>98.194945848375454</v>
      </c>
      <c r="AF44" s="29" t="n">
        <v>101.10294117647058</v>
      </c>
      <c r="AG44" s="30" t="n">
        <v>101.81818181818181</v>
      </c>
      <c r="AH44" s="31" t="n"/>
      <c r="AI44" s="13" t="n"/>
      <c r="AJ44" s="13" t="n"/>
      <c r="AK44" s="13" t="n"/>
      <c r="AL44" s="13" t="n"/>
      <c r="AM44" s="13" t="n"/>
      <c r="AN44" s="13" t="n"/>
      <c r="AO44" s="13" t="n"/>
      <c r="AP44" s="13" t="n"/>
      <c r="AQ44" s="13" t="n"/>
      <c r="AR44" s="13" t="n"/>
      <c r="AS44" s="13" t="n"/>
      <c r="AT44" s="13" t="n"/>
      <c r="AU44" s="13" t="n"/>
      <c r="AV44" s="13" t="n"/>
      <c r="AW44" s="13" t="n"/>
      <c r="AX44" s="13" t="n"/>
      <c r="AY44" s="13" t="n"/>
      <c r="AZ44" s="13" t="n"/>
      <c r="BA44" s="13" t="n"/>
      <c r="BB44" s="13" t="n"/>
    </row>
    <row ht="31.5" outlineLevel="0" r="45">
      <c r="A45" s="4" t="s">
        <v>176</v>
      </c>
      <c r="B45" s="6" t="s">
        <v>55</v>
      </c>
      <c r="C45" s="8" t="n">
        <f aca="false" ca="false" dt2D="false" dtr="false" t="normal">IF(AB45="", "", AB45)</f>
        <v>70</v>
      </c>
      <c r="D45" s="8" t="n">
        <f aca="false" ca="false" dt2D="false" dtr="false" t="normal">IF(AC45="", "", AC45)</f>
        <v>105</v>
      </c>
      <c r="E45" s="8" t="n">
        <v>100</v>
      </c>
      <c r="F45" s="8" t="n">
        <v>100</v>
      </c>
      <c r="G45" s="8" t="n">
        <v>101</v>
      </c>
      <c r="H45" s="8" t="n">
        <v>105</v>
      </c>
      <c r="I45" s="8" t="n">
        <v>110</v>
      </c>
      <c r="J45" s="8" t="n"/>
      <c r="K45" s="8" t="n"/>
      <c r="L45" s="8" t="n"/>
      <c r="M45" s="8" t="n"/>
      <c r="N45" s="8" t="n">
        <v>53</v>
      </c>
      <c r="O45" s="8" t="n">
        <v>70</v>
      </c>
      <c r="P45" s="8" t="n">
        <v>84</v>
      </c>
      <c r="Q45" s="8" t="n">
        <v>100</v>
      </c>
      <c r="R45" s="15" t="n"/>
      <c r="S45" s="16" t="n">
        <v>0</v>
      </c>
      <c r="T45" s="16" t="n">
        <v>0</v>
      </c>
      <c r="U45" s="16" t="n">
        <v>0</v>
      </c>
      <c r="V45" s="16" t="n">
        <v>0</v>
      </c>
      <c r="W45" s="16" t="n">
        <v>0</v>
      </c>
      <c r="X45" s="16" t="n">
        <v>0</v>
      </c>
      <c r="Y45" s="13" t="n"/>
      <c r="Z45" s="13" t="n"/>
      <c r="AA45" s="13" t="n"/>
      <c r="AB45" s="19" t="n">
        <v>70</v>
      </c>
      <c r="AC45" s="19" t="n">
        <v>105</v>
      </c>
      <c r="AD45" s="19" t="n">
        <v>85</v>
      </c>
      <c r="AE45" s="19" t="n">
        <v>86</v>
      </c>
      <c r="AF45" s="19" t="n">
        <v>89</v>
      </c>
      <c r="AG45" s="21" t="n">
        <v>93</v>
      </c>
      <c r="AH45" s="22" t="n"/>
      <c r="AI45" s="13" t="n"/>
      <c r="AJ45" s="13" t="n"/>
      <c r="AK45" s="13" t="n"/>
      <c r="AL45" s="13" t="n"/>
      <c r="AM45" s="13" t="n"/>
      <c r="AN45" s="13" t="n"/>
      <c r="AO45" s="13" t="n"/>
      <c r="AP45" s="13" t="n"/>
      <c r="AQ45" s="13" t="n"/>
      <c r="AR45" s="13" t="n"/>
      <c r="AS45" s="13" t="n"/>
      <c r="AT45" s="13" t="n"/>
      <c r="AU45" s="13" t="n"/>
      <c r="AV45" s="13" t="n"/>
      <c r="AW45" s="13" t="n"/>
      <c r="AX45" s="13" t="n"/>
      <c r="AY45" s="13" t="n"/>
      <c r="AZ45" s="13" t="n"/>
      <c r="BA45" s="13" t="n"/>
      <c r="BB45" s="13" t="n"/>
    </row>
    <row ht="15.75" outlineLevel="0" r="46">
      <c r="A46" s="2" t="s">
        <v>0</v>
      </c>
      <c r="B46" s="5" t="s">
        <v>3</v>
      </c>
      <c r="C46" s="7" t="s">
        <v>6</v>
      </c>
      <c r="D46" s="9" t="n">
        <f aca="false" ca="false" dt2D="false" dtr="false" t="normal">IFERROR(IF(C45, D45/C45*100, 0), 0)</f>
        <v>150</v>
      </c>
      <c r="E46" s="9" t="n">
        <f aca="false" ca="false" dt2D="false" dtr="false" t="normal">IFERROR(IF(D45, E45/D45*100, 0), 0)</f>
        <v>95.238095238095227</v>
      </c>
      <c r="F46" s="9" t="n">
        <f aca="false" ca="false" dt2D="false" dtr="false" t="normal">IFERROR(IF(E45, F45/E45*100, 0), 0)</f>
        <v>100</v>
      </c>
      <c r="G46" s="9" t="n">
        <f aca="false" ca="false" dt2D="false" dtr="false" t="normal">IFERROR(IF(F45, G45/F45*100, 0), 0)</f>
        <v>101</v>
      </c>
      <c r="H46" s="9" t="n">
        <f aca="false" ca="false" dt2D="false" dtr="false" t="normal">IFERROR(IF(G45, H45/G45*100, 0), 0)</f>
        <v>103.96039603960396</v>
      </c>
      <c r="I46" s="9" t="n">
        <f aca="false" ca="false" dt2D="false" dtr="false" t="normal">IFERROR(IF(H45, I45/H45*100, 0), 0)</f>
        <v>104.76190476190477</v>
      </c>
      <c r="J46" s="7" t="s">
        <v>6</v>
      </c>
      <c r="K46" s="9" t="n">
        <f aca="false" ca="false" dt2D="false" dtr="false" t="normal">IFERROR(IF(J45, K45/J45*100, 0), 0)</f>
        <v>0</v>
      </c>
      <c r="L46" s="9" t="n">
        <f aca="false" ca="false" dt2D="false" dtr="false" t="normal">IFERROR(IF(K45, L45/K45*100, 0), 0)</f>
        <v>0</v>
      </c>
      <c r="M46" s="9" t="n">
        <f aca="false" ca="false" dt2D="false" dtr="false" t="normal">IFERROR(IF(L45, M45/L45*100, 0), 0)</f>
        <v>0</v>
      </c>
      <c r="N46" s="23" t="n"/>
      <c r="O46" s="23" t="n">
        <f aca="false" ca="false" dt2D="false" dtr="false" t="normal">IFERROR(IF(N45, O45/N45*100, 0), 0)</f>
        <v>132.0754716981132</v>
      </c>
      <c r="P46" s="23" t="n">
        <f aca="false" ca="false" dt2D="false" dtr="false" t="normal">IFERROR(IF(O45, P45/O45*100, 0), 0)</f>
        <v>120</v>
      </c>
      <c r="Q46" s="23" t="n">
        <f aca="false" ca="false" dt2D="false" dtr="false" t="normal">IFERROR(IF(P45, Q45/P45*100, 0), 0)</f>
        <v>119.04761904761905</v>
      </c>
      <c r="R46" s="24" t="n"/>
      <c r="S46" s="133" t="n"/>
      <c r="T46" s="133" t="n"/>
      <c r="U46" s="133" t="n"/>
      <c r="V46" s="133" t="n"/>
      <c r="W46" s="133" t="n"/>
      <c r="X46" s="133" t="n"/>
      <c r="Y46" s="13" t="n"/>
      <c r="Z46" s="13" t="n"/>
      <c r="AA46" s="13" t="n"/>
      <c r="AB46" s="28" t="n">
        <v>134.61538461538461</v>
      </c>
      <c r="AC46" s="29" t="n">
        <v>150</v>
      </c>
      <c r="AD46" s="29" t="n">
        <v>80.952380952380949</v>
      </c>
      <c r="AE46" s="29" t="n">
        <v>101.17647058823529</v>
      </c>
      <c r="AF46" s="29" t="n">
        <v>103.48837209302326</v>
      </c>
      <c r="AG46" s="30" t="n">
        <v>104.49438202247192</v>
      </c>
      <c r="AH46" s="31" t="n"/>
      <c r="AI46" s="13" t="n"/>
      <c r="AJ46" s="13" t="n"/>
      <c r="AK46" s="13" t="n"/>
      <c r="AL46" s="13" t="n"/>
      <c r="AM46" s="13" t="n"/>
      <c r="AN46" s="13" t="n"/>
      <c r="AO46" s="13" t="n"/>
      <c r="AP46" s="13" t="n"/>
      <c r="AQ46" s="13" t="n"/>
      <c r="AR46" s="13" t="n"/>
      <c r="AS46" s="13" t="n"/>
      <c r="AT46" s="13" t="n"/>
      <c r="AU46" s="13" t="n"/>
      <c r="AV46" s="13" t="n"/>
      <c r="AW46" s="13" t="n"/>
      <c r="AX46" s="13" t="n"/>
      <c r="AY46" s="13" t="n"/>
      <c r="AZ46" s="13" t="n"/>
      <c r="BA46" s="13" t="n"/>
      <c r="BB46" s="13" t="n"/>
    </row>
    <row ht="15.75" outlineLevel="0" r="47">
      <c r="A47" s="4" t="s">
        <v>189</v>
      </c>
      <c r="B47" s="6" t="s">
        <v>55</v>
      </c>
      <c r="C47" s="8" t="n">
        <f aca="false" ca="false" dt2D="false" dtr="false" t="normal">IF(AB47="", "", AB47)</f>
        <v>390</v>
      </c>
      <c r="D47" s="8" t="n">
        <f aca="false" ca="false" dt2D="false" dtr="false" t="normal">IF(AC47="", "", AC47)</f>
        <v>395</v>
      </c>
      <c r="E47" s="8" t="n">
        <v>380</v>
      </c>
      <c r="F47" s="8" t="n">
        <v>381</v>
      </c>
      <c r="G47" s="8" t="n">
        <v>381</v>
      </c>
      <c r="H47" s="8" t="n">
        <v>377</v>
      </c>
      <c r="I47" s="8" t="n">
        <v>375</v>
      </c>
      <c r="J47" s="8" t="n"/>
      <c r="K47" s="8" t="n"/>
      <c r="L47" s="8" t="n"/>
      <c r="M47" s="8" t="n"/>
      <c r="N47" s="8" t="n">
        <v>395</v>
      </c>
      <c r="O47" s="8" t="n">
        <v>586</v>
      </c>
      <c r="P47" s="8" t="n">
        <v>394</v>
      </c>
      <c r="Q47" s="8" t="n">
        <v>380</v>
      </c>
      <c r="R47" s="15" t="n"/>
      <c r="S47" s="16" t="n">
        <v>32</v>
      </c>
      <c r="T47" s="16" t="n">
        <v>38</v>
      </c>
      <c r="U47" s="16" t="n">
        <v>0</v>
      </c>
      <c r="V47" s="16" t="n">
        <v>37</v>
      </c>
      <c r="W47" s="16" t="n">
        <v>37</v>
      </c>
      <c r="X47" s="16" t="n">
        <v>40</v>
      </c>
      <c r="Y47" s="13" t="n"/>
      <c r="Z47" s="13" t="n"/>
      <c r="AA47" s="13" t="n"/>
      <c r="AB47" s="19" t="n">
        <v>390</v>
      </c>
      <c r="AC47" s="19" t="n">
        <v>395</v>
      </c>
      <c r="AD47" s="19" t="n">
        <v>393</v>
      </c>
      <c r="AE47" s="19" t="n">
        <v>390</v>
      </c>
      <c r="AF47" s="19" t="n">
        <v>385</v>
      </c>
      <c r="AG47" s="21" t="n">
        <v>385</v>
      </c>
      <c r="AH47" s="22" t="n"/>
      <c r="AI47" s="13" t="n"/>
      <c r="AJ47" s="13" t="n"/>
      <c r="AK47" s="13" t="n"/>
      <c r="AL47" s="13" t="n"/>
      <c r="AM47" s="13" t="n"/>
      <c r="AN47" s="13" t="n"/>
      <c r="AO47" s="13" t="n"/>
      <c r="AP47" s="13" t="n"/>
      <c r="AQ47" s="13" t="n"/>
      <c r="AR47" s="13" t="n"/>
      <c r="AS47" s="13" t="n"/>
      <c r="AT47" s="13" t="n"/>
      <c r="AU47" s="13" t="n"/>
      <c r="AV47" s="13" t="n"/>
      <c r="AW47" s="13" t="n"/>
      <c r="AX47" s="13" t="n"/>
      <c r="AY47" s="13" t="n"/>
      <c r="AZ47" s="13" t="n"/>
      <c r="BA47" s="13" t="n"/>
      <c r="BB47" s="13" t="n"/>
    </row>
    <row ht="15.75" outlineLevel="0" r="48">
      <c r="A48" s="2" t="s">
        <v>0</v>
      </c>
      <c r="B48" s="5" t="s">
        <v>3</v>
      </c>
      <c r="C48" s="7" t="s">
        <v>6</v>
      </c>
      <c r="D48" s="9" t="n">
        <f aca="false" ca="false" dt2D="false" dtr="false" t="normal">IFERROR(IF(C47, D47/C47*100, 0), 0)</f>
        <v>101.28205128205127</v>
      </c>
      <c r="E48" s="9" t="n">
        <f aca="false" ca="false" dt2D="false" dtr="false" t="normal">IFERROR(IF(D47, E47/D47*100, 0), 0)</f>
        <v>96.202531645569621</v>
      </c>
      <c r="F48" s="9" t="n">
        <f aca="false" ca="false" dt2D="false" dtr="false" t="normal">IFERROR(IF(E47, F47/E47*100, 0), 0)</f>
        <v>100.26315789473684</v>
      </c>
      <c r="G48" s="9" t="n">
        <f aca="false" ca="false" dt2D="false" dtr="false" t="normal">IFERROR(IF(F47, G47/F47*100, 0), 0)</f>
        <v>100</v>
      </c>
      <c r="H48" s="9" t="n">
        <f aca="false" ca="false" dt2D="false" dtr="false" t="normal">IFERROR(IF(G47, H47/G47*100, 0), 0)</f>
        <v>98.950131233595798</v>
      </c>
      <c r="I48" s="9" t="n">
        <f aca="false" ca="false" dt2D="false" dtr="false" t="normal">IFERROR(IF(H47, I47/H47*100, 0), 0)</f>
        <v>99.469496021220166</v>
      </c>
      <c r="J48" s="7" t="s">
        <v>6</v>
      </c>
      <c r="K48" s="9" t="n">
        <f aca="false" ca="false" dt2D="false" dtr="false" t="normal">IFERROR(IF(J47, K47/J47*100, 0), 0)</f>
        <v>0</v>
      </c>
      <c r="L48" s="9" t="n">
        <f aca="false" ca="false" dt2D="false" dtr="false" t="normal">IFERROR(IF(K47, L47/K47*100, 0), 0)</f>
        <v>0</v>
      </c>
      <c r="M48" s="9" t="n">
        <f aca="false" ca="false" dt2D="false" dtr="false" t="normal">IFERROR(IF(L47, M47/L47*100, 0), 0)</f>
        <v>0</v>
      </c>
      <c r="N48" s="23" t="n"/>
      <c r="O48" s="23" t="n">
        <f aca="false" ca="false" dt2D="false" dtr="false" t="normal">IFERROR(IF(N47, O47/N47*100, 0), 0)</f>
        <v>148.35443037974682</v>
      </c>
      <c r="P48" s="23" t="n">
        <f aca="false" ca="false" dt2D="false" dtr="false" t="normal">IFERROR(IF(O47, P47/O47*100, 0), 0)</f>
        <v>67.235494880546071</v>
      </c>
      <c r="Q48" s="23" t="n">
        <f aca="false" ca="false" dt2D="false" dtr="false" t="normal">IFERROR(IF(P47, Q47/P47*100, 0), 0)</f>
        <v>96.44670050761421</v>
      </c>
      <c r="R48" s="24" t="n"/>
      <c r="S48" s="133" t="n"/>
      <c r="T48" s="133" t="n"/>
      <c r="U48" s="133" t="n"/>
      <c r="V48" s="133" t="n"/>
      <c r="W48" s="133" t="n"/>
      <c r="X48" s="133" t="n"/>
      <c r="Y48" s="13" t="n"/>
      <c r="Z48" s="13" t="n"/>
      <c r="AA48" s="13" t="n"/>
      <c r="AB48" s="28" t="n">
        <v>98.484848484848484</v>
      </c>
      <c r="AC48" s="29" t="n">
        <v>101.28205128205127</v>
      </c>
      <c r="AD48" s="29" t="n">
        <v>99.493670886075947</v>
      </c>
      <c r="AE48" s="29" t="n">
        <v>99.236641221374043</v>
      </c>
      <c r="AF48" s="29" t="n">
        <v>98.71794871794873</v>
      </c>
      <c r="AG48" s="30" t="n">
        <v>100</v>
      </c>
      <c r="AH48" s="31" t="n"/>
      <c r="AI48" s="13" t="n"/>
      <c r="AJ48" s="13" t="n"/>
      <c r="AK48" s="13" t="n"/>
      <c r="AL48" s="13" t="n"/>
      <c r="AM48" s="13" t="n"/>
      <c r="AN48" s="13" t="n"/>
      <c r="AO48" s="13" t="n"/>
      <c r="AP48" s="13" t="n"/>
      <c r="AQ48" s="13" t="n"/>
      <c r="AR48" s="13" t="n"/>
      <c r="AS48" s="13" t="n"/>
      <c r="AT48" s="13" t="n"/>
      <c r="AU48" s="13" t="n"/>
      <c r="AV48" s="13" t="n"/>
      <c r="AW48" s="13" t="n"/>
      <c r="AX48" s="13" t="n"/>
      <c r="AY48" s="13" t="n"/>
      <c r="AZ48" s="13" t="n"/>
      <c r="BA48" s="13" t="n"/>
      <c r="BB48" s="13" t="n"/>
    </row>
    <row ht="31.5" outlineLevel="0" r="49">
      <c r="A49" s="4" t="s">
        <v>212</v>
      </c>
      <c r="B49" s="6" t="s">
        <v>55</v>
      </c>
      <c r="C49" s="8" t="n">
        <f aca="false" ca="false" dt2D="false" dtr="false" t="normal">IF(AB49="", "", AB49)</f>
        <v>702</v>
      </c>
      <c r="D49" s="8" t="n">
        <f aca="false" ca="false" dt2D="false" dtr="false" t="normal">IF(AC49="", "", AC49)</f>
        <v>700</v>
      </c>
      <c r="E49" s="8" t="n">
        <v>650</v>
      </c>
      <c r="F49" s="8" t="n">
        <v>642</v>
      </c>
      <c r="G49" s="8" t="n">
        <v>640</v>
      </c>
      <c r="H49" s="8" t="n">
        <v>635</v>
      </c>
      <c r="I49" s="8" t="n">
        <v>630</v>
      </c>
      <c r="J49" s="8" t="n"/>
      <c r="K49" s="8" t="n"/>
      <c r="L49" s="8" t="n"/>
      <c r="M49" s="8" t="n"/>
      <c r="N49" s="8" t="n">
        <v>732</v>
      </c>
      <c r="O49" s="8" t="n">
        <v>672</v>
      </c>
      <c r="P49" s="8" t="n">
        <v>691</v>
      </c>
      <c r="Q49" s="8" t="n">
        <v>640</v>
      </c>
      <c r="R49" s="15" t="n"/>
      <c r="S49" s="16" t="n">
        <v>163</v>
      </c>
      <c r="T49" s="16" t="n">
        <v>142</v>
      </c>
      <c r="U49" s="16" t="n">
        <v>0</v>
      </c>
      <c r="V49" s="16" t="n">
        <v>157</v>
      </c>
      <c r="W49" s="16" t="n">
        <v>152</v>
      </c>
      <c r="X49" s="16" t="n">
        <v>129</v>
      </c>
      <c r="Y49" s="13" t="n"/>
      <c r="Z49" s="13" t="n"/>
      <c r="AA49" s="13" t="n"/>
      <c r="AB49" s="19" t="n">
        <v>702</v>
      </c>
      <c r="AC49" s="19" t="n">
        <v>700</v>
      </c>
      <c r="AD49" s="19" t="n">
        <v>690</v>
      </c>
      <c r="AE49" s="19" t="n">
        <v>685</v>
      </c>
      <c r="AF49" s="19" t="n">
        <v>680</v>
      </c>
      <c r="AG49" s="21" t="n">
        <v>670</v>
      </c>
      <c r="AH49" s="22" t="n"/>
      <c r="AI49" s="13" t="n"/>
      <c r="AJ49" s="13" t="n"/>
      <c r="AK49" s="13" t="n"/>
      <c r="AL49" s="13" t="n"/>
      <c r="AM49" s="13" t="n"/>
      <c r="AN49" s="13" t="n"/>
      <c r="AO49" s="13" t="n"/>
      <c r="AP49" s="13" t="n"/>
      <c r="AQ49" s="13" t="n"/>
      <c r="AR49" s="13" t="n"/>
      <c r="AS49" s="13" t="n"/>
      <c r="AT49" s="13" t="n"/>
      <c r="AU49" s="13" t="n"/>
      <c r="AV49" s="13" t="n"/>
      <c r="AW49" s="13" t="n"/>
      <c r="AX49" s="13" t="n"/>
      <c r="AY49" s="13" t="n"/>
      <c r="AZ49" s="13" t="n"/>
      <c r="BA49" s="13" t="n"/>
      <c r="BB49" s="13" t="n"/>
    </row>
    <row ht="15.75" outlineLevel="0" r="50">
      <c r="A50" s="2" t="s">
        <v>0</v>
      </c>
      <c r="B50" s="5" t="s">
        <v>3</v>
      </c>
      <c r="C50" s="7" t="s">
        <v>6</v>
      </c>
      <c r="D50" s="9" t="n">
        <f aca="false" ca="false" dt2D="false" dtr="false" t="normal">IFERROR(IF(C49, D49/C49*100, 0), 0)</f>
        <v>99.715099715099726</v>
      </c>
      <c r="E50" s="9" t="n">
        <f aca="false" ca="false" dt2D="false" dtr="false" t="normal">IFERROR(IF(D49, E49/D49*100, 0), 0)</f>
        <v>92.857142857142861</v>
      </c>
      <c r="F50" s="9" t="n">
        <f aca="false" ca="false" dt2D="false" dtr="false" t="normal">IFERROR(IF(E49, F49/E49*100, 0), 0)</f>
        <v>98.769230769230759</v>
      </c>
      <c r="G50" s="9" t="n">
        <f aca="false" ca="false" dt2D="false" dtr="false" t="normal">IFERROR(IF(F49, G49/F49*100, 0), 0)</f>
        <v>99.688473520249218</v>
      </c>
      <c r="H50" s="9" t="n">
        <f aca="false" ca="false" dt2D="false" dtr="false" t="normal">IFERROR(IF(G49, H49/G49*100, 0), 0)</f>
        <v>99.21875</v>
      </c>
      <c r="I50" s="9" t="n">
        <f aca="false" ca="false" dt2D="false" dtr="false" t="normal">IFERROR(IF(H49, I49/H49*100, 0), 0)</f>
        <v>99.212598425196859</v>
      </c>
      <c r="J50" s="7" t="s">
        <v>6</v>
      </c>
      <c r="K50" s="9" t="n">
        <f aca="false" ca="false" dt2D="false" dtr="false" t="normal">IFERROR(IF(J49, K49/J49*100, 0), 0)</f>
        <v>0</v>
      </c>
      <c r="L50" s="9" t="n">
        <f aca="false" ca="false" dt2D="false" dtr="false" t="normal">IFERROR(IF(K49, L49/K49*100, 0), 0)</f>
        <v>0</v>
      </c>
      <c r="M50" s="9" t="n">
        <f aca="false" ca="false" dt2D="false" dtr="false" t="normal">IFERROR(IF(L49, M49/L49*100, 0), 0)</f>
        <v>0</v>
      </c>
      <c r="N50" s="23" t="n"/>
      <c r="O50" s="23" t="n">
        <f aca="false" ca="false" dt2D="false" dtr="false" t="normal">IFERROR(IF(N49, O49/N49*100, 0), 0)</f>
        <v>91.803278688524586</v>
      </c>
      <c r="P50" s="23" t="n">
        <f aca="false" ca="false" dt2D="false" dtr="false" t="normal">IFERROR(IF(O49, P49/O49*100, 0), 0)</f>
        <v>102.82738095238095</v>
      </c>
      <c r="Q50" s="23" t="n">
        <f aca="false" ca="false" dt2D="false" dtr="false" t="normal">IFERROR(IF(P49, Q49/P49*100, 0), 0)</f>
        <v>92.61939218523878</v>
      </c>
      <c r="R50" s="24" t="n"/>
      <c r="S50" s="133" t="n"/>
      <c r="T50" s="133" t="n"/>
      <c r="U50" s="133" t="n"/>
      <c r="V50" s="133" t="n"/>
      <c r="W50" s="133" t="n"/>
      <c r="X50" s="133" t="n"/>
      <c r="Y50" s="13" t="n"/>
      <c r="Z50" s="13" t="n"/>
      <c r="AA50" s="13" t="n"/>
      <c r="AB50" s="28" t="n">
        <v>94.864864864864856</v>
      </c>
      <c r="AC50" s="29" t="n">
        <v>99.715099715099726</v>
      </c>
      <c r="AD50" s="29" t="n">
        <v>98.571428571428584</v>
      </c>
      <c r="AE50" s="29" t="n">
        <v>99.275362318840578</v>
      </c>
      <c r="AF50" s="29" t="n">
        <v>99.270072992700733</v>
      </c>
      <c r="AG50" s="30" t="n">
        <v>98.529411764705884</v>
      </c>
      <c r="AH50" s="31" t="n"/>
      <c r="AI50" s="13" t="n"/>
      <c r="AJ50" s="13" t="n"/>
      <c r="AK50" s="13" t="n"/>
      <c r="AL50" s="13" t="n"/>
      <c r="AM50" s="13" t="n"/>
      <c r="AN50" s="13" t="n"/>
      <c r="AO50" s="13" t="n"/>
      <c r="AP50" s="13" t="n"/>
      <c r="AQ50" s="13" t="n"/>
      <c r="AR50" s="13" t="n"/>
      <c r="AS50" s="13" t="n"/>
      <c r="AT50" s="13" t="n"/>
      <c r="AU50" s="13" t="n"/>
      <c r="AV50" s="13" t="n"/>
      <c r="AW50" s="13" t="n"/>
      <c r="AX50" s="13" t="n"/>
      <c r="AY50" s="13" t="n"/>
      <c r="AZ50" s="13" t="n"/>
      <c r="BA50" s="13" t="n"/>
      <c r="BB50" s="13" t="n"/>
    </row>
    <row ht="31.5" outlineLevel="0" r="51">
      <c r="A51" s="4" t="s">
        <v>234</v>
      </c>
      <c r="B51" s="6" t="s">
        <v>55</v>
      </c>
      <c r="C51" s="8" t="n">
        <f aca="false" ca="false" dt2D="false" dtr="false" t="normal">IF(AB51="", "", AB51)</f>
        <v>259</v>
      </c>
      <c r="D51" s="8" t="n">
        <f aca="false" ca="false" dt2D="false" dtr="false" t="normal">IF(AC51="", "", AC51)</f>
        <v>272</v>
      </c>
      <c r="E51" s="8" t="n">
        <v>273</v>
      </c>
      <c r="F51" s="8" t="n">
        <v>273</v>
      </c>
      <c r="G51" s="8" t="n">
        <v>273</v>
      </c>
      <c r="H51" s="8" t="n">
        <v>275</v>
      </c>
      <c r="I51" s="8" t="n">
        <v>277</v>
      </c>
      <c r="J51" s="8" t="n"/>
      <c r="K51" s="8" t="n"/>
      <c r="L51" s="8" t="n"/>
      <c r="M51" s="8" t="n"/>
      <c r="N51" s="8" t="n">
        <v>240</v>
      </c>
      <c r="O51" s="8" t="n">
        <v>245</v>
      </c>
      <c r="P51" s="8" t="n">
        <v>245</v>
      </c>
      <c r="Q51" s="8" t="n">
        <v>270</v>
      </c>
      <c r="R51" s="15" t="n"/>
      <c r="S51" s="16" t="n">
        <v>326</v>
      </c>
      <c r="T51" s="16" t="n">
        <v>317</v>
      </c>
      <c r="U51" s="16" t="n">
        <v>0</v>
      </c>
      <c r="V51" s="16" t="n">
        <v>330</v>
      </c>
      <c r="W51" s="16" t="n">
        <v>334</v>
      </c>
      <c r="X51" s="16" t="n">
        <v>294</v>
      </c>
      <c r="Y51" s="13" t="n"/>
      <c r="Z51" s="13" t="n"/>
      <c r="AA51" s="13" t="n"/>
      <c r="AB51" s="19" t="n">
        <v>259</v>
      </c>
      <c r="AC51" s="19" t="n">
        <v>272</v>
      </c>
      <c r="AD51" s="19" t="n">
        <v>275</v>
      </c>
      <c r="AE51" s="19" t="n">
        <v>278</v>
      </c>
      <c r="AF51" s="19" t="n">
        <v>281</v>
      </c>
      <c r="AG51" s="21" t="n">
        <v>284</v>
      </c>
      <c r="AH51" s="22" t="n"/>
      <c r="AI51" s="13" t="n"/>
      <c r="AJ51" s="13" t="n"/>
      <c r="AK51" s="13" t="n"/>
      <c r="AL51" s="13" t="n"/>
      <c r="AM51" s="13" t="n"/>
      <c r="AN51" s="13" t="n"/>
      <c r="AO51" s="13" t="n"/>
      <c r="AP51" s="13" t="n"/>
      <c r="AQ51" s="13" t="n"/>
      <c r="AR51" s="13" t="n"/>
      <c r="AS51" s="13" t="n"/>
      <c r="AT51" s="13" t="n"/>
      <c r="AU51" s="13" t="n"/>
      <c r="AV51" s="13" t="n"/>
      <c r="AW51" s="13" t="n"/>
      <c r="AX51" s="13" t="n"/>
      <c r="AY51" s="13" t="n"/>
      <c r="AZ51" s="13" t="n"/>
      <c r="BA51" s="13" t="n"/>
      <c r="BB51" s="13" t="n"/>
    </row>
    <row ht="15.75" outlineLevel="0" r="52">
      <c r="A52" s="2" t="s">
        <v>0</v>
      </c>
      <c r="B52" s="5" t="s">
        <v>3</v>
      </c>
      <c r="C52" s="7" t="s">
        <v>6</v>
      </c>
      <c r="D52" s="9" t="n">
        <f aca="false" ca="false" dt2D="false" dtr="false" t="normal">IFERROR(IF(C51, D51/C51*100, 0), 0)</f>
        <v>105.01930501930501</v>
      </c>
      <c r="E52" s="9" t="n">
        <f aca="false" ca="false" dt2D="false" dtr="false" t="normal">IFERROR(IF(D51, E51/D51*100, 0), 0)</f>
        <v>100.36764705882352</v>
      </c>
      <c r="F52" s="9" t="n">
        <f aca="false" ca="false" dt2D="false" dtr="false" t="normal">IFERROR(IF(E51, F51/E51*100, 0), 0)</f>
        <v>100</v>
      </c>
      <c r="G52" s="9" t="n">
        <f aca="false" ca="false" dt2D="false" dtr="false" t="normal">IFERROR(IF(F51, G51/F51*100, 0), 0)</f>
        <v>100</v>
      </c>
      <c r="H52" s="9" t="n">
        <f aca="false" ca="false" dt2D="false" dtr="false" t="normal">IFERROR(IF(G51, H51/G51*100, 0), 0)</f>
        <v>100.73260073260073</v>
      </c>
      <c r="I52" s="9" t="n">
        <f aca="false" ca="false" dt2D="false" dtr="false" t="normal">IFERROR(IF(H51, I51/H51*100, 0), 0)</f>
        <v>100.72727272727273</v>
      </c>
      <c r="J52" s="7" t="s">
        <v>6</v>
      </c>
      <c r="K52" s="9" t="n">
        <f aca="false" ca="false" dt2D="false" dtr="false" t="normal">IFERROR(IF(J51, K51/J51*100, 0), 0)</f>
        <v>0</v>
      </c>
      <c r="L52" s="9" t="n">
        <f aca="false" ca="false" dt2D="false" dtr="false" t="normal">IFERROR(IF(K51, L51/K51*100, 0), 0)</f>
        <v>0</v>
      </c>
      <c r="M52" s="9" t="n">
        <f aca="false" ca="false" dt2D="false" dtr="false" t="normal">IFERROR(IF(L51, M51/L51*100, 0), 0)</f>
        <v>0</v>
      </c>
      <c r="N52" s="23" t="n"/>
      <c r="O52" s="23" t="n">
        <f aca="false" ca="false" dt2D="false" dtr="false" t="normal">IFERROR(IF(N51, O51/N51*100, 0), 0)</f>
        <v>102.08333333333333</v>
      </c>
      <c r="P52" s="23" t="n">
        <f aca="false" ca="false" dt2D="false" dtr="false" t="normal">IFERROR(IF(O51, P51/O51*100, 0), 0)</f>
        <v>100</v>
      </c>
      <c r="Q52" s="23" t="n">
        <f aca="false" ca="false" dt2D="false" dtr="false" t="normal">IFERROR(IF(P51, Q51/P51*100, 0), 0)</f>
        <v>110.20408163265304</v>
      </c>
      <c r="R52" s="24" t="n"/>
      <c r="S52" s="133" t="n"/>
      <c r="T52" s="133" t="n"/>
      <c r="U52" s="133" t="n"/>
      <c r="V52" s="133" t="n"/>
      <c r="W52" s="133" t="n"/>
      <c r="X52" s="133" t="n"/>
      <c r="Y52" s="13" t="n"/>
      <c r="Z52" s="13" t="n"/>
      <c r="AA52" s="13" t="n"/>
      <c r="AB52" s="28" t="n">
        <v>105.71428571428572</v>
      </c>
      <c r="AC52" s="29" t="n">
        <v>105.01930501930501</v>
      </c>
      <c r="AD52" s="29" t="n">
        <v>101.10294117647058</v>
      </c>
      <c r="AE52" s="29" t="n">
        <v>101.09090909090909</v>
      </c>
      <c r="AF52" s="29" t="n">
        <v>101.07913669064747</v>
      </c>
      <c r="AG52" s="30" t="n">
        <v>101.067615658363</v>
      </c>
      <c r="AH52" s="31" t="n"/>
      <c r="AI52" s="13" t="n"/>
      <c r="AJ52" s="13" t="n"/>
      <c r="AK52" s="13" t="n"/>
      <c r="AL52" s="13" t="n"/>
      <c r="AM52" s="13" t="n"/>
      <c r="AN52" s="13" t="n"/>
      <c r="AO52" s="13" t="n"/>
      <c r="AP52" s="13" t="n"/>
      <c r="AQ52" s="13" t="n"/>
      <c r="AR52" s="13" t="n"/>
      <c r="AS52" s="13" t="n"/>
      <c r="AT52" s="13" t="n"/>
      <c r="AU52" s="13" t="n"/>
      <c r="AV52" s="13" t="n"/>
      <c r="AW52" s="13" t="n"/>
      <c r="AX52" s="13" t="n"/>
      <c r="AY52" s="13" t="n"/>
      <c r="AZ52" s="13" t="n"/>
      <c r="BA52" s="13" t="n"/>
      <c r="BB52" s="13" t="n"/>
    </row>
    <row ht="31.5" outlineLevel="0" r="53">
      <c r="A53" s="4" t="s">
        <v>258</v>
      </c>
      <c r="B53" s="6" t="s">
        <v>55</v>
      </c>
      <c r="C53" s="8" t="n">
        <f aca="false" ca="false" dt2D="false" dtr="false" t="normal">IF(AB53="", "", AB53)</f>
        <v>1655</v>
      </c>
      <c r="D53" s="8" t="n">
        <f aca="false" ca="false" dt2D="false" dtr="false" t="normal">IF(AC53="", "", AC53)</f>
        <v>1882</v>
      </c>
      <c r="E53" s="8" t="n">
        <v>1674</v>
      </c>
      <c r="F53" s="8" t="n">
        <v>1672</v>
      </c>
      <c r="G53" s="8" t="n">
        <v>1670</v>
      </c>
      <c r="H53" s="8" t="n">
        <v>1665</v>
      </c>
      <c r="I53" s="8" t="n">
        <v>1660</v>
      </c>
      <c r="J53" s="8" t="n"/>
      <c r="K53" s="8" t="n"/>
      <c r="L53" s="8" t="n"/>
      <c r="M53" s="8" t="n"/>
      <c r="N53" s="8" t="n">
        <v>1400</v>
      </c>
      <c r="O53" s="8" t="n">
        <v>1515</v>
      </c>
      <c r="P53" s="8" t="n">
        <v>1880</v>
      </c>
      <c r="Q53" s="8" t="n">
        <v>1700</v>
      </c>
      <c r="R53" s="15" t="n"/>
      <c r="S53" s="16" t="n">
        <v>711</v>
      </c>
      <c r="T53" s="16" t="n">
        <v>883</v>
      </c>
      <c r="U53" s="16" t="n">
        <v>0</v>
      </c>
      <c r="V53" s="16" t="n">
        <v>632</v>
      </c>
      <c r="W53" s="16" t="n">
        <v>1025</v>
      </c>
      <c r="X53" s="16" t="n">
        <v>766</v>
      </c>
      <c r="Y53" s="13" t="n"/>
      <c r="Z53" s="13" t="n"/>
      <c r="AA53" s="13" t="n"/>
      <c r="AB53" s="19" t="n">
        <v>1655</v>
      </c>
      <c r="AC53" s="19" t="n">
        <v>1882</v>
      </c>
      <c r="AD53" s="19" t="n">
        <v>1880</v>
      </c>
      <c r="AE53" s="19" t="n">
        <v>1862</v>
      </c>
      <c r="AF53" s="19" t="n">
        <v>1843</v>
      </c>
      <c r="AG53" s="21" t="n">
        <v>1840</v>
      </c>
      <c r="AH53" s="22" t="n"/>
      <c r="AI53" s="13" t="n"/>
      <c r="AJ53" s="13" t="n"/>
      <c r="AK53" s="13" t="n"/>
      <c r="AL53" s="13" t="n"/>
      <c r="AM53" s="13" t="n"/>
      <c r="AN53" s="13" t="n"/>
      <c r="AO53" s="13" t="n"/>
      <c r="AP53" s="13" t="n"/>
      <c r="AQ53" s="13" t="n"/>
      <c r="AR53" s="13" t="n"/>
      <c r="AS53" s="13" t="n"/>
      <c r="AT53" s="13" t="n"/>
      <c r="AU53" s="13" t="n"/>
      <c r="AV53" s="13" t="n"/>
      <c r="AW53" s="13" t="n"/>
      <c r="AX53" s="13" t="n"/>
      <c r="AY53" s="13" t="n"/>
      <c r="AZ53" s="13" t="n"/>
      <c r="BA53" s="13" t="n"/>
      <c r="BB53" s="13" t="n"/>
    </row>
    <row ht="15.75" outlineLevel="0" r="54">
      <c r="A54" s="2" t="s">
        <v>0</v>
      </c>
      <c r="B54" s="5" t="s">
        <v>3</v>
      </c>
      <c r="C54" s="7" t="s">
        <v>6</v>
      </c>
      <c r="D54" s="9" t="n">
        <f aca="false" ca="false" dt2D="false" dtr="false" t="normal">IFERROR(IF(C53, D53/C53*100, 0), 0)</f>
        <v>113.71601208459214</v>
      </c>
      <c r="E54" s="9" t="n">
        <f aca="false" ca="false" dt2D="false" dtr="false" t="normal">IFERROR(IF(D53, E53/D53*100, 0), 0)</f>
        <v>88.94792773645058</v>
      </c>
      <c r="F54" s="9" t="n">
        <f aca="false" ca="false" dt2D="false" dtr="false" t="normal">IFERROR(IF(E53, F53/E53*100, 0), 0)</f>
        <v>99.880525686977293</v>
      </c>
      <c r="G54" s="9" t="n">
        <f aca="false" ca="false" dt2D="false" dtr="false" t="normal">IFERROR(IF(F53, G53/F53*100, 0), 0)</f>
        <v>99.880382775119614</v>
      </c>
      <c r="H54" s="9" t="n">
        <f aca="false" ca="false" dt2D="false" dtr="false" t="normal">IFERROR(IF(G53, H53/G53*100, 0), 0)</f>
        <v>99.700598802395206</v>
      </c>
      <c r="I54" s="9" t="n">
        <f aca="false" ca="false" dt2D="false" dtr="false" t="normal">IFERROR(IF(H53, I53/H53*100, 0), 0)</f>
        <v>99.699699699699693</v>
      </c>
      <c r="J54" s="7" t="s">
        <v>6</v>
      </c>
      <c r="K54" s="9" t="n">
        <f aca="false" ca="false" dt2D="false" dtr="false" t="normal">IFERROR(IF(J53, K53/J53*100, 0), 0)</f>
        <v>0</v>
      </c>
      <c r="L54" s="9" t="n">
        <f aca="false" ca="false" dt2D="false" dtr="false" t="normal">IFERROR(IF(K53, L53/K53*100, 0), 0)</f>
        <v>0</v>
      </c>
      <c r="M54" s="9" t="n">
        <f aca="false" ca="false" dt2D="false" dtr="false" t="normal">IFERROR(IF(L53, M53/L53*100, 0), 0)</f>
        <v>0</v>
      </c>
      <c r="N54" s="23" t="n"/>
      <c r="O54" s="23" t="n">
        <f aca="false" ca="false" dt2D="false" dtr="false" t="normal">IFERROR(IF(N53, O53/N53*100, 0), 0)</f>
        <v>108.21428571428571</v>
      </c>
      <c r="P54" s="23" t="n">
        <f aca="false" ca="false" dt2D="false" dtr="false" t="normal">IFERROR(IF(O53, P53/O53*100, 0), 0)</f>
        <v>124.09240924092408</v>
      </c>
      <c r="Q54" s="23" t="n">
        <f aca="false" ca="false" dt2D="false" dtr="false" t="normal">IFERROR(IF(P53, Q53/P53*100, 0), 0)</f>
        <v>90.425531914893625</v>
      </c>
      <c r="R54" s="24" t="n"/>
      <c r="S54" s="133" t="n"/>
      <c r="T54" s="133" t="n"/>
      <c r="U54" s="133" t="n"/>
      <c r="V54" s="133" t="n"/>
      <c r="W54" s="133" t="n"/>
      <c r="X54" s="133" t="n"/>
      <c r="Y54" s="13" t="n"/>
      <c r="Z54" s="13" t="n"/>
      <c r="AA54" s="13" t="n"/>
      <c r="AB54" s="28" t="n">
        <v>122.14022140221404</v>
      </c>
      <c r="AC54" s="29" t="n">
        <v>113.71601208459214</v>
      </c>
      <c r="AD54" s="29" t="n">
        <v>99.893730074388955</v>
      </c>
      <c r="AE54" s="29" t="n">
        <v>99.042553191489361</v>
      </c>
      <c r="AF54" s="29" t="n">
        <v>98.979591836734699</v>
      </c>
      <c r="AG54" s="30" t="n">
        <v>99.837221920781332</v>
      </c>
      <c r="AH54" s="31" t="n"/>
      <c r="AI54" s="13" t="n"/>
      <c r="AJ54" s="13" t="n"/>
      <c r="AK54" s="13" t="n"/>
      <c r="AL54" s="13" t="n"/>
      <c r="AM54" s="13" t="n"/>
      <c r="AN54" s="13" t="n"/>
      <c r="AO54" s="13" t="n"/>
      <c r="AP54" s="13" t="n"/>
      <c r="AQ54" s="13" t="n"/>
      <c r="AR54" s="13" t="n"/>
      <c r="AS54" s="13" t="n"/>
      <c r="AT54" s="13" t="n"/>
      <c r="AU54" s="13" t="n"/>
      <c r="AV54" s="13" t="n"/>
      <c r="AW54" s="13" t="n"/>
      <c r="AX54" s="13" t="n"/>
      <c r="AY54" s="13" t="n"/>
      <c r="AZ54" s="13" t="n"/>
      <c r="BA54" s="13" t="n"/>
      <c r="BB54" s="13" t="n"/>
    </row>
    <row ht="47.25" outlineLevel="0" r="55">
      <c r="A55" s="4" t="s">
        <v>281</v>
      </c>
      <c r="B55" s="6" t="s">
        <v>55</v>
      </c>
      <c r="C55" s="8" t="n">
        <f aca="false" ca="false" dt2D="false" dtr="false" t="normal">IF(AB55="", "", AB55)</f>
        <v>2110</v>
      </c>
      <c r="D55" s="8" t="n">
        <f aca="false" ca="false" dt2D="false" dtr="false" t="normal">IF(AC55="", "", AC55)</f>
        <v>1837</v>
      </c>
      <c r="E55" s="8" t="n">
        <v>1650</v>
      </c>
      <c r="F55" s="8" t="n">
        <v>1650</v>
      </c>
      <c r="G55" s="8" t="n">
        <v>1650</v>
      </c>
      <c r="H55" s="8" t="n">
        <v>1652</v>
      </c>
      <c r="I55" s="8" t="n">
        <v>1660</v>
      </c>
      <c r="J55" s="8" t="n"/>
      <c r="K55" s="8" t="n"/>
      <c r="L55" s="8" t="n"/>
      <c r="M55" s="8" t="n"/>
      <c r="N55" s="8" t="n">
        <v>2080</v>
      </c>
      <c r="O55" s="8" t="n">
        <v>2091</v>
      </c>
      <c r="P55" s="8" t="n">
        <v>1819</v>
      </c>
      <c r="Q55" s="8" t="n">
        <v>1600</v>
      </c>
      <c r="R55" s="15" t="n"/>
      <c r="S55" s="16" t="n">
        <v>1051</v>
      </c>
      <c r="T55" s="16" t="n">
        <v>1002</v>
      </c>
      <c r="U55" s="16" t="n">
        <v>0</v>
      </c>
      <c r="V55" s="16" t="n">
        <v>1065</v>
      </c>
      <c r="W55" s="16" t="n">
        <v>1037</v>
      </c>
      <c r="X55" s="16" t="n">
        <v>971</v>
      </c>
      <c r="Y55" s="13" t="n"/>
      <c r="Z55" s="13" t="n"/>
      <c r="AA55" s="13" t="n"/>
      <c r="AB55" s="19" t="n">
        <v>2110</v>
      </c>
      <c r="AC55" s="19" t="n">
        <v>1837</v>
      </c>
      <c r="AD55" s="19" t="n">
        <v>1820</v>
      </c>
      <c r="AE55" s="19" t="n">
        <v>1822</v>
      </c>
      <c r="AF55" s="19" t="n">
        <v>1835</v>
      </c>
      <c r="AG55" s="21" t="n">
        <v>1838</v>
      </c>
      <c r="AH55" s="22" t="n"/>
      <c r="AI55" s="13" t="n"/>
      <c r="AJ55" s="13" t="n"/>
      <c r="AK55" s="13" t="n"/>
      <c r="AL55" s="13" t="n"/>
      <c r="AM55" s="13" t="n"/>
      <c r="AN55" s="13" t="n"/>
      <c r="AO55" s="13" t="n"/>
      <c r="AP55" s="13" t="n"/>
      <c r="AQ55" s="13" t="n"/>
      <c r="AR55" s="13" t="n"/>
      <c r="AS55" s="13" t="n"/>
      <c r="AT55" s="13" t="n"/>
      <c r="AU55" s="13" t="n"/>
      <c r="AV55" s="13" t="n"/>
      <c r="AW55" s="13" t="n"/>
      <c r="AX55" s="13" t="n"/>
      <c r="AY55" s="13" t="n"/>
      <c r="AZ55" s="13" t="n"/>
      <c r="BA55" s="13" t="n"/>
      <c r="BB55" s="13" t="n"/>
    </row>
    <row ht="15.75" outlineLevel="0" r="56">
      <c r="A56" s="2" t="s">
        <v>0</v>
      </c>
      <c r="B56" s="5" t="s">
        <v>3</v>
      </c>
      <c r="C56" s="7" t="s">
        <v>6</v>
      </c>
      <c r="D56" s="9" t="n">
        <f aca="false" ca="false" dt2D="false" dtr="false" t="normal">IFERROR(IF(C55, D55/C55*100, 0), 0)</f>
        <v>87.06161137440759</v>
      </c>
      <c r="E56" s="9" t="n">
        <f aca="false" ca="false" dt2D="false" dtr="false" t="normal">IFERROR(IF(D55, E55/D55*100, 0), 0)</f>
        <v>89.820359281437121</v>
      </c>
      <c r="F56" s="9" t="n">
        <f aca="false" ca="false" dt2D="false" dtr="false" t="normal">IFERROR(IF(E55, F55/E55*100, 0), 0)</f>
        <v>100</v>
      </c>
      <c r="G56" s="9" t="n">
        <f aca="false" ca="false" dt2D="false" dtr="false" t="normal">IFERROR(IF(F55, G55/F55*100, 0), 0)</f>
        <v>100</v>
      </c>
      <c r="H56" s="9" t="n">
        <f aca="false" ca="false" dt2D="false" dtr="false" t="normal">IFERROR(IF(G55, H55/G55*100, 0), 0)</f>
        <v>100.12121212121212</v>
      </c>
      <c r="I56" s="9" t="n">
        <f aca="false" ca="false" dt2D="false" dtr="false" t="normal">IFERROR(IF(H55, I55/H55*100, 0), 0)</f>
        <v>100.48426150121065</v>
      </c>
      <c r="J56" s="7" t="s">
        <v>6</v>
      </c>
      <c r="K56" s="9" t="n">
        <f aca="false" ca="false" dt2D="false" dtr="false" t="normal">IFERROR(IF(J55, K55/J55*100, 0), 0)</f>
        <v>0</v>
      </c>
      <c r="L56" s="9" t="n">
        <f aca="false" ca="false" dt2D="false" dtr="false" t="normal">IFERROR(IF(K55, L55/K55*100, 0), 0)</f>
        <v>0</v>
      </c>
      <c r="M56" s="9" t="n">
        <f aca="false" ca="false" dt2D="false" dtr="false" t="normal">IFERROR(IF(L55, M55/L55*100, 0), 0)</f>
        <v>0</v>
      </c>
      <c r="N56" s="23" t="n"/>
      <c r="O56" s="23" t="n">
        <f aca="false" ca="false" dt2D="false" dtr="false" t="normal">IFERROR(IF(N55, O55/N55*100, 0), 0)</f>
        <v>100.52884615384616</v>
      </c>
      <c r="P56" s="23" t="n">
        <f aca="false" ca="false" dt2D="false" dtr="false" t="normal">IFERROR(IF(O55, P55/O55*100, 0), 0)</f>
        <v>86.99186991869918</v>
      </c>
      <c r="Q56" s="23" t="n">
        <f aca="false" ca="false" dt2D="false" dtr="false" t="normal">IFERROR(IF(P55, Q55/P55*100, 0), 0)</f>
        <v>87.960417811984598</v>
      </c>
      <c r="R56" s="24" t="n"/>
      <c r="S56" s="13" t="n"/>
      <c r="T56" s="13" t="n"/>
      <c r="U56" s="13" t="n"/>
      <c r="V56" s="13" t="n"/>
      <c r="W56" s="13" t="n"/>
      <c r="X56" s="13" t="n"/>
      <c r="Y56" s="13" t="n"/>
      <c r="Z56" s="13" t="n"/>
      <c r="AA56" s="13" t="n"/>
      <c r="AB56" s="28" t="n">
        <v>100.38058991436726</v>
      </c>
      <c r="AC56" s="29" t="n">
        <v>87.06161137440759</v>
      </c>
      <c r="AD56" s="29" t="n">
        <v>99.07457811649428</v>
      </c>
      <c r="AE56" s="29" t="n">
        <v>100.1098901098901</v>
      </c>
      <c r="AF56" s="29" t="n">
        <v>100.71350164654227</v>
      </c>
      <c r="AG56" s="30" t="n">
        <v>100.1634877384196</v>
      </c>
      <c r="AH56" s="31" t="n"/>
      <c r="AI56" s="13" t="n"/>
      <c r="AJ56" s="13" t="n"/>
      <c r="AK56" s="13" t="n"/>
      <c r="AL56" s="13" t="n"/>
      <c r="AM56" s="13" t="n"/>
      <c r="AN56" s="13" t="n"/>
      <c r="AO56" s="13" t="n"/>
      <c r="AP56" s="13" t="n"/>
      <c r="AQ56" s="13" t="n"/>
      <c r="AR56" s="13" t="n"/>
      <c r="AS56" s="13" t="n"/>
      <c r="AT56" s="13" t="n"/>
      <c r="AU56" s="13" t="n"/>
      <c r="AV56" s="13" t="n"/>
      <c r="AW56" s="13" t="n"/>
      <c r="AX56" s="13" t="n"/>
      <c r="AY56" s="13" t="n"/>
      <c r="AZ56" s="13" t="n"/>
      <c r="BA56" s="13" t="n"/>
      <c r="BB56" s="13" t="n"/>
    </row>
    <row ht="15.75" outlineLevel="0" r="57">
      <c r="A57" s="4" t="s">
        <v>302</v>
      </c>
      <c r="B57" s="6" t="s">
        <v>55</v>
      </c>
      <c r="C57" s="8" t="n">
        <f aca="false" ca="false" dt2D="false" dtr="false" t="normal">IF(AB57="", "", AB57)</f>
        <v>3260</v>
      </c>
      <c r="D57" s="8" t="n">
        <f aca="false" ca="false" dt2D="false" dtr="false" t="normal">IF(AC57="", "", AC57)</f>
        <v>3210</v>
      </c>
      <c r="E57" s="8" t="n">
        <v>3277</v>
      </c>
      <c r="F57" s="8" t="n">
        <v>3290</v>
      </c>
      <c r="G57" s="8" t="n">
        <v>3350</v>
      </c>
      <c r="H57" s="8" t="n">
        <v>3380</v>
      </c>
      <c r="I57" s="8" t="n">
        <v>3405</v>
      </c>
      <c r="J57" s="8" t="n"/>
      <c r="K57" s="8" t="n"/>
      <c r="L57" s="8" t="n"/>
      <c r="M57" s="8" t="n"/>
      <c r="N57" s="8" t="n">
        <v>3160</v>
      </c>
      <c r="O57" s="8" t="n">
        <v>3255</v>
      </c>
      <c r="P57" s="8" t="n">
        <v>3218</v>
      </c>
      <c r="Q57" s="8" t="n">
        <v>3250</v>
      </c>
      <c r="R57" s="15" t="n"/>
      <c r="S57" s="16" t="n">
        <v>3108</v>
      </c>
      <c r="T57" s="16" t="n">
        <v>3028</v>
      </c>
      <c r="U57" s="16" t="n">
        <v>0</v>
      </c>
      <c r="V57" s="16" t="n">
        <v>3194</v>
      </c>
      <c r="W57" s="16" t="n">
        <v>3142</v>
      </c>
      <c r="X57" s="16" t="n">
        <v>3020</v>
      </c>
      <c r="Y57" s="13" t="n"/>
      <c r="Z57" s="13" t="n"/>
      <c r="AA57" s="13" t="n"/>
      <c r="AB57" s="19" t="n">
        <v>3260</v>
      </c>
      <c r="AC57" s="19" t="n">
        <v>3210</v>
      </c>
      <c r="AD57" s="19" t="n">
        <v>3270</v>
      </c>
      <c r="AE57" s="19" t="n">
        <v>3302</v>
      </c>
      <c r="AF57" s="19" t="n">
        <v>3305</v>
      </c>
      <c r="AG57" s="21" t="n">
        <v>3340</v>
      </c>
      <c r="AH57" s="22" t="n"/>
      <c r="AI57" s="13" t="n"/>
      <c r="AJ57" s="13" t="n"/>
      <c r="AK57" s="13" t="n"/>
      <c r="AL57" s="13" t="n"/>
      <c r="AM57" s="13" t="n"/>
      <c r="AN57" s="13" t="n"/>
      <c r="AO57" s="13" t="n"/>
      <c r="AP57" s="13" t="n"/>
      <c r="AQ57" s="13" t="n"/>
      <c r="AR57" s="13" t="n"/>
      <c r="AS57" s="13" t="n"/>
      <c r="AT57" s="13" t="n"/>
      <c r="AU57" s="13" t="n"/>
      <c r="AV57" s="13" t="n"/>
      <c r="AW57" s="13" t="n"/>
      <c r="AX57" s="13" t="n"/>
      <c r="AY57" s="13" t="n"/>
      <c r="AZ57" s="13" t="n"/>
      <c r="BA57" s="13" t="n"/>
      <c r="BB57" s="13" t="n"/>
    </row>
    <row ht="15.75" outlineLevel="0" r="58">
      <c r="A58" s="2" t="s">
        <v>0</v>
      </c>
      <c r="B58" s="5" t="s">
        <v>3</v>
      </c>
      <c r="C58" s="7" t="s">
        <v>6</v>
      </c>
      <c r="D58" s="9" t="n">
        <f aca="false" ca="false" dt2D="false" dtr="false" t="normal">IFERROR(IF(C57, D57/C57*100, 0), 0)</f>
        <v>98.466257668711648</v>
      </c>
      <c r="E58" s="9" t="n">
        <f aca="false" ca="false" dt2D="false" dtr="false" t="normal">IFERROR(IF(D57, E57/D57*100, 0), 0)</f>
        <v>102.08722741433023</v>
      </c>
      <c r="F58" s="9" t="n">
        <f aca="false" ca="false" dt2D="false" dtr="false" t="normal">IFERROR(IF(E57, F57/E57*100, 0), 0)</f>
        <v>100.3967043027159</v>
      </c>
      <c r="G58" s="9" t="n">
        <f aca="false" ca="false" dt2D="false" dtr="false" t="normal">IFERROR(IF(F57, G57/F57*100, 0), 0)</f>
        <v>101.82370820668693</v>
      </c>
      <c r="H58" s="9" t="n">
        <f aca="false" ca="false" dt2D="false" dtr="false" t="normal">IFERROR(IF(G57, H57/G57*100, 0), 0)</f>
        <v>100.8955223880597</v>
      </c>
      <c r="I58" s="9" t="n">
        <f aca="false" ca="false" dt2D="false" dtr="false" t="normal">IFERROR(IF(H57, I57/H57*100, 0), 0)</f>
        <v>100.7396449704142</v>
      </c>
      <c r="J58" s="7" t="s">
        <v>6</v>
      </c>
      <c r="K58" s="9" t="n">
        <f aca="false" ca="false" dt2D="false" dtr="false" t="normal">IFERROR(IF(J57, K57/J57*100, 0), 0)</f>
        <v>0</v>
      </c>
      <c r="L58" s="9" t="n">
        <f aca="false" ca="false" dt2D="false" dtr="false" t="normal">IFERROR(IF(K57, L57/K57*100, 0), 0)</f>
        <v>0</v>
      </c>
      <c r="M58" s="9" t="n">
        <f aca="false" ca="false" dt2D="false" dtr="false" t="normal">IFERROR(IF(L57, M57/L57*100, 0), 0)</f>
        <v>0</v>
      </c>
      <c r="N58" s="23" t="n"/>
      <c r="O58" s="23" t="n">
        <f aca="false" ca="false" dt2D="false" dtr="false" t="normal">IFERROR(IF(N57, O57/N57*100, 0), 0)</f>
        <v>103.00632911392404</v>
      </c>
      <c r="P58" s="23" t="n">
        <f aca="false" ca="false" dt2D="false" dtr="false" t="normal">IFERROR(IF(O57, P57/O57*100, 0), 0)</f>
        <v>98.863287250384019</v>
      </c>
      <c r="Q58" s="23" t="n">
        <f aca="false" ca="false" dt2D="false" dtr="false" t="normal">IFERROR(IF(P57, Q57/P57*100, 0), 0)</f>
        <v>100.99440646364202</v>
      </c>
      <c r="R58" s="24" t="n"/>
      <c r="S58" s="13" t="n"/>
      <c r="T58" s="13" t="n"/>
      <c r="U58" s="13" t="n"/>
      <c r="V58" s="13" t="n"/>
      <c r="W58" s="13" t="n"/>
      <c r="X58" s="13" t="n"/>
      <c r="Y58" s="13" t="n"/>
      <c r="Z58" s="13" t="n"/>
      <c r="AA58" s="13" t="n"/>
      <c r="AB58" s="28" t="n">
        <v>102.83911671924291</v>
      </c>
      <c r="AC58" s="29" t="n">
        <v>98.466257668711648</v>
      </c>
      <c r="AD58" s="29" t="n">
        <v>101.86915887850468</v>
      </c>
      <c r="AE58" s="29" t="n">
        <v>100.97859327217125</v>
      </c>
      <c r="AF58" s="29" t="n">
        <v>100.09085402786191</v>
      </c>
      <c r="AG58" s="30" t="n">
        <v>101.05900151285931</v>
      </c>
      <c r="AH58" s="31" t="n"/>
      <c r="AI58" s="13" t="n"/>
      <c r="AJ58" s="13" t="n"/>
      <c r="AK58" s="13" t="n"/>
      <c r="AL58" s="13" t="n"/>
      <c r="AM58" s="13" t="n"/>
      <c r="AN58" s="13" t="n"/>
      <c r="AO58" s="13" t="n"/>
      <c r="AP58" s="13" t="n"/>
      <c r="AQ58" s="13" t="n"/>
      <c r="AR58" s="13" t="n"/>
      <c r="AS58" s="13" t="n"/>
      <c r="AT58" s="13" t="n"/>
      <c r="AU58" s="13" t="n"/>
      <c r="AV58" s="13" t="n"/>
      <c r="AW58" s="13" t="n"/>
      <c r="AX58" s="13" t="n"/>
      <c r="AY58" s="13" t="n"/>
      <c r="AZ58" s="13" t="n"/>
      <c r="BA58" s="13" t="n"/>
      <c r="BB58" s="13" t="n"/>
    </row>
    <row ht="31.5" outlineLevel="0" r="59">
      <c r="A59" s="4" t="s">
        <v>308</v>
      </c>
      <c r="B59" s="6" t="s">
        <v>55</v>
      </c>
      <c r="C59" s="8" t="n">
        <f aca="false" ca="false" dt2D="false" dtr="false" t="normal">IF(AB59="", "", AB59)</f>
        <v>2012</v>
      </c>
      <c r="D59" s="8" t="n">
        <f aca="false" ca="false" dt2D="false" dtr="false" t="normal">IF(AC59="", "", AC59)</f>
        <v>2025</v>
      </c>
      <c r="E59" s="8" t="n">
        <v>2027</v>
      </c>
      <c r="F59" s="8" t="n">
        <v>2030</v>
      </c>
      <c r="G59" s="8" t="n">
        <v>2035</v>
      </c>
      <c r="H59" s="8" t="n">
        <v>2045</v>
      </c>
      <c r="I59" s="8" t="n">
        <v>2052</v>
      </c>
      <c r="J59" s="8" t="n"/>
      <c r="K59" s="8" t="n"/>
      <c r="L59" s="8" t="n"/>
      <c r="M59" s="8" t="n"/>
      <c r="N59" s="8" t="n">
        <v>2020</v>
      </c>
      <c r="O59" s="8" t="n">
        <v>2012</v>
      </c>
      <c r="P59" s="8" t="n">
        <v>2025</v>
      </c>
      <c r="Q59" s="8" t="n">
        <v>2028</v>
      </c>
      <c r="R59" s="15" t="n"/>
      <c r="S59" s="16" t="n">
        <v>1911</v>
      </c>
      <c r="T59" s="16" t="n">
        <v>1854</v>
      </c>
      <c r="U59" s="16" t="n">
        <v>0</v>
      </c>
      <c r="V59" s="16" t="n">
        <v>1917</v>
      </c>
      <c r="W59" s="16" t="n">
        <v>1880</v>
      </c>
      <c r="X59" s="16" t="n">
        <v>1810</v>
      </c>
      <c r="Y59" s="13" t="n"/>
      <c r="Z59" s="13" t="n"/>
      <c r="AA59" s="13" t="n"/>
      <c r="AB59" s="19" t="n">
        <v>2012</v>
      </c>
      <c r="AC59" s="19" t="n">
        <v>2025</v>
      </c>
      <c r="AD59" s="19" t="n">
        <v>2030</v>
      </c>
      <c r="AE59" s="19" t="n">
        <v>2032</v>
      </c>
      <c r="AF59" s="19" t="n">
        <v>2044</v>
      </c>
      <c r="AG59" s="21" t="n">
        <v>2056</v>
      </c>
      <c r="AH59" s="22" t="n"/>
      <c r="AI59" s="13" t="n"/>
      <c r="AJ59" s="13" t="n"/>
      <c r="AK59" s="13" t="n"/>
      <c r="AL59" s="13" t="n"/>
      <c r="AM59" s="13" t="n"/>
      <c r="AN59" s="13" t="n"/>
      <c r="AO59" s="13" t="n"/>
      <c r="AP59" s="13" t="n"/>
      <c r="AQ59" s="13" t="n"/>
      <c r="AR59" s="13" t="n"/>
      <c r="AS59" s="13" t="n"/>
      <c r="AT59" s="13" t="n"/>
      <c r="AU59" s="13" t="n"/>
      <c r="AV59" s="13" t="n"/>
      <c r="AW59" s="13" t="n"/>
      <c r="AX59" s="13" t="n"/>
      <c r="AY59" s="13" t="n"/>
      <c r="AZ59" s="13" t="n"/>
      <c r="BA59" s="13" t="n"/>
      <c r="BB59" s="13" t="n"/>
    </row>
    <row ht="15.75" outlineLevel="0" r="60">
      <c r="A60" s="2" t="s">
        <v>0</v>
      </c>
      <c r="B60" s="5" t="s">
        <v>3</v>
      </c>
      <c r="C60" s="7" t="s">
        <v>6</v>
      </c>
      <c r="D60" s="9" t="n">
        <f aca="false" ca="false" dt2D="false" dtr="false" t="normal">IFERROR(IF(C59, D59/C59*100, 0), 0)</f>
        <v>100.64612326043738</v>
      </c>
      <c r="E60" s="9" t="n">
        <f aca="false" ca="false" dt2D="false" dtr="false" t="normal">IFERROR(IF(D59, E59/D59*100, 0), 0)</f>
        <v>100.09876543209877</v>
      </c>
      <c r="F60" s="9" t="n">
        <f aca="false" ca="false" dt2D="false" dtr="false" t="normal">IFERROR(IF(E59, F59/E59*100, 0), 0)</f>
        <v>100.14800197335964</v>
      </c>
      <c r="G60" s="9" t="n">
        <f aca="false" ca="false" dt2D="false" dtr="false" t="normal">IFERROR(IF(F59, G59/F59*100, 0), 0)</f>
        <v>100.24630541871922</v>
      </c>
      <c r="H60" s="9" t="n">
        <f aca="false" ca="false" dt2D="false" dtr="false" t="normal">IFERROR(IF(G59, H59/G59*100, 0), 0)</f>
        <v>100.49140049140048</v>
      </c>
      <c r="I60" s="9" t="n">
        <f aca="false" ca="false" dt2D="false" dtr="false" t="normal">IFERROR(IF(H59, I59/H59*100, 0), 0)</f>
        <v>100.34229828850856</v>
      </c>
      <c r="J60" s="7" t="s">
        <v>6</v>
      </c>
      <c r="K60" s="9" t="n">
        <f aca="false" ca="false" dt2D="false" dtr="false" t="normal">IFERROR(IF(J59, K59/J59*100, 0), 0)</f>
        <v>0</v>
      </c>
      <c r="L60" s="9" t="n">
        <f aca="false" ca="false" dt2D="false" dtr="false" t="normal">IFERROR(IF(K59, L59/K59*100, 0), 0)</f>
        <v>0</v>
      </c>
      <c r="M60" s="9" t="n">
        <f aca="false" ca="false" dt2D="false" dtr="false" t="normal">IFERROR(IF(L59, M59/L59*100, 0), 0)</f>
        <v>0</v>
      </c>
      <c r="N60" s="23" t="n"/>
      <c r="O60" s="23" t="n">
        <f aca="false" ca="false" dt2D="false" dtr="false" t="normal">IFERROR(IF(N59, O59/N59*100, 0), 0)</f>
        <v>99.603960396039611</v>
      </c>
      <c r="P60" s="23" t="n">
        <f aca="false" ca="false" dt2D="false" dtr="false" t="normal">IFERROR(IF(O59, P59/O59*100, 0), 0)</f>
        <v>100.64612326043738</v>
      </c>
      <c r="Q60" s="23" t="n">
        <f aca="false" ca="false" dt2D="false" dtr="false" t="normal">IFERROR(IF(P59, Q59/P59*100, 0), 0)</f>
        <v>100.14814814814814</v>
      </c>
      <c r="R60" s="24" t="n"/>
      <c r="S60" s="13" t="n"/>
      <c r="T60" s="13" t="n"/>
      <c r="U60" s="13" t="n"/>
      <c r="V60" s="13" t="n"/>
      <c r="W60" s="13" t="n"/>
      <c r="X60" s="13" t="n"/>
      <c r="Y60" s="13" t="n"/>
      <c r="Z60" s="13" t="n"/>
      <c r="AA60" s="13" t="n"/>
      <c r="AB60" s="28" t="n">
        <v>99.015748031496059</v>
      </c>
      <c r="AC60" s="29" t="n">
        <v>100.64612326043738</v>
      </c>
      <c r="AD60" s="29" t="n">
        <v>100.24691358024691</v>
      </c>
      <c r="AE60" s="29" t="n">
        <v>100.09852216748769</v>
      </c>
      <c r="AF60" s="29" t="n">
        <v>100.59055118110236</v>
      </c>
      <c r="AG60" s="30" t="n">
        <v>100.587084148728</v>
      </c>
      <c r="AH60" s="31" t="n"/>
      <c r="AI60" s="13" t="n"/>
      <c r="AJ60" s="13" t="n"/>
      <c r="AK60" s="13" t="n"/>
      <c r="AL60" s="13" t="n"/>
      <c r="AM60" s="13" t="n"/>
      <c r="AN60" s="13" t="n"/>
      <c r="AO60" s="13" t="n"/>
      <c r="AP60" s="13" t="n"/>
      <c r="AQ60" s="13" t="n"/>
      <c r="AR60" s="13" t="n"/>
      <c r="AS60" s="13" t="n"/>
      <c r="AT60" s="13" t="n"/>
      <c r="AU60" s="13" t="n"/>
      <c r="AV60" s="13" t="n"/>
      <c r="AW60" s="13" t="n"/>
      <c r="AX60" s="13" t="n"/>
      <c r="AY60" s="13" t="n"/>
      <c r="AZ60" s="13" t="n"/>
      <c r="BA60" s="13" t="n"/>
      <c r="BB60" s="13" t="n"/>
    </row>
    <row ht="47.25" outlineLevel="0" r="61">
      <c r="A61" s="4" t="s">
        <v>304</v>
      </c>
      <c r="B61" s="6" t="s">
        <v>55</v>
      </c>
      <c r="C61" s="8" t="n">
        <f aca="false" ca="false" dt2D="false" dtr="false" t="normal">IF(AB61="", "", AB61)</f>
        <v>690</v>
      </c>
      <c r="D61" s="8" t="n">
        <f aca="false" ca="false" dt2D="false" dtr="false" t="normal">IF(AC61="", "", AC61)</f>
        <v>716</v>
      </c>
      <c r="E61" s="8" t="n">
        <v>705</v>
      </c>
      <c r="F61" s="8" t="n">
        <v>705</v>
      </c>
      <c r="G61" s="8" t="n">
        <v>710</v>
      </c>
      <c r="H61" s="8" t="n">
        <v>715</v>
      </c>
      <c r="I61" s="8" t="n">
        <v>720</v>
      </c>
      <c r="J61" s="8" t="n"/>
      <c r="K61" s="8" t="n"/>
      <c r="L61" s="8" t="n"/>
      <c r="M61" s="8" t="n"/>
      <c r="N61" s="8" t="n">
        <v>675</v>
      </c>
      <c r="O61" s="8" t="n">
        <v>685</v>
      </c>
      <c r="P61" s="8" t="n">
        <v>715</v>
      </c>
      <c r="Q61" s="8" t="n">
        <v>705</v>
      </c>
      <c r="R61" s="15" t="n"/>
      <c r="S61" s="16" t="n">
        <v>177</v>
      </c>
      <c r="T61" s="16" t="n">
        <v>176</v>
      </c>
      <c r="U61" s="16" t="n">
        <v>0</v>
      </c>
      <c r="V61" s="16" t="n">
        <v>179</v>
      </c>
      <c r="W61" s="16" t="n">
        <v>178</v>
      </c>
      <c r="X61" s="16" t="n">
        <v>174</v>
      </c>
      <c r="Y61" s="13" t="n"/>
      <c r="Z61" s="13" t="n"/>
      <c r="AA61" s="13" t="n"/>
      <c r="AB61" s="19" t="n">
        <v>690</v>
      </c>
      <c r="AC61" s="19" t="n">
        <v>716</v>
      </c>
      <c r="AD61" s="19" t="n">
        <v>724</v>
      </c>
      <c r="AE61" s="19" t="n">
        <v>728</v>
      </c>
      <c r="AF61" s="19" t="n">
        <v>738</v>
      </c>
      <c r="AG61" s="21" t="n">
        <v>748</v>
      </c>
      <c r="AH61" s="22" t="n"/>
      <c r="AI61" s="13" t="n"/>
      <c r="AJ61" s="13" t="n"/>
      <c r="AK61" s="13" t="n"/>
      <c r="AL61" s="13" t="n"/>
      <c r="AM61" s="13" t="n"/>
      <c r="AN61" s="13" t="n"/>
      <c r="AO61" s="13" t="n"/>
      <c r="AP61" s="13" t="n"/>
      <c r="AQ61" s="13" t="n"/>
      <c r="AR61" s="13" t="n"/>
      <c r="AS61" s="13" t="n"/>
      <c r="AT61" s="13" t="n"/>
      <c r="AU61" s="13" t="n"/>
      <c r="AV61" s="13" t="n"/>
      <c r="AW61" s="13" t="n"/>
      <c r="AX61" s="13" t="n"/>
      <c r="AY61" s="13" t="n"/>
      <c r="AZ61" s="13" t="n"/>
      <c r="BA61" s="13" t="n"/>
      <c r="BB61" s="13" t="n"/>
    </row>
    <row ht="15.75" outlineLevel="0" r="62">
      <c r="A62" s="2" t="s">
        <v>0</v>
      </c>
      <c r="B62" s="5" t="s">
        <v>3</v>
      </c>
      <c r="C62" s="7" t="s">
        <v>6</v>
      </c>
      <c r="D62" s="9" t="n">
        <f aca="false" ca="false" dt2D="false" dtr="false" t="normal">IFERROR(IF(C61, D61/C61*100, 0), 0)</f>
        <v>103.768115942029</v>
      </c>
      <c r="E62" s="9" t="n">
        <f aca="false" ca="false" dt2D="false" dtr="false" t="normal">IFERROR(IF(D61, E61/D61*100, 0), 0)</f>
        <v>98.463687150837984</v>
      </c>
      <c r="F62" s="9" t="n">
        <f aca="false" ca="false" dt2D="false" dtr="false" t="normal">IFERROR(IF(E61, F61/E61*100, 0), 0)</f>
        <v>100</v>
      </c>
      <c r="G62" s="9" t="n">
        <f aca="false" ca="false" dt2D="false" dtr="false" t="normal">IFERROR(IF(F61, G61/F61*100, 0), 0)</f>
        <v>100.70921985815602</v>
      </c>
      <c r="H62" s="9" t="n">
        <f aca="false" ca="false" dt2D="false" dtr="false" t="normal">IFERROR(IF(G61, H61/G61*100, 0), 0)</f>
        <v>100.70422535211267</v>
      </c>
      <c r="I62" s="9" t="n">
        <f aca="false" ca="false" dt2D="false" dtr="false" t="normal">IFERROR(IF(H61, I61/H61*100, 0), 0)</f>
        <v>100.69930069930071</v>
      </c>
      <c r="J62" s="7" t="s">
        <v>6</v>
      </c>
      <c r="K62" s="9" t="n">
        <f aca="false" ca="false" dt2D="false" dtr="false" t="normal">IFERROR(IF(J61, K61/J61*100, 0), 0)</f>
        <v>0</v>
      </c>
      <c r="L62" s="9" t="n">
        <f aca="false" ca="false" dt2D="false" dtr="false" t="normal">IFERROR(IF(K61, L61/K61*100, 0), 0)</f>
        <v>0</v>
      </c>
      <c r="M62" s="9" t="n">
        <f aca="false" ca="false" dt2D="false" dtr="false" t="normal">IFERROR(IF(L61, M61/L61*100, 0), 0)</f>
        <v>0</v>
      </c>
      <c r="N62" s="23" t="n"/>
      <c r="O62" s="23" t="n">
        <f aca="false" ca="false" dt2D="false" dtr="false" t="normal">IFERROR(IF(N61, O61/N61*100, 0), 0)</f>
        <v>101.48148148148148</v>
      </c>
      <c r="P62" s="23" t="n">
        <f aca="false" ca="false" dt2D="false" dtr="false" t="normal">IFERROR(IF(O61, P61/O61*100, 0), 0)</f>
        <v>104.37956204379562</v>
      </c>
      <c r="Q62" s="23" t="n">
        <f aca="false" ca="false" dt2D="false" dtr="false" t="normal">IFERROR(IF(P61, Q61/P61*100, 0), 0)</f>
        <v>98.6013986013986</v>
      </c>
      <c r="R62" s="24" t="n"/>
      <c r="S62" s="13" t="n"/>
      <c r="T62" s="13" t="n"/>
      <c r="U62" s="13" t="n"/>
      <c r="V62" s="13" t="n"/>
      <c r="W62" s="13" t="n"/>
      <c r="X62" s="13" t="n"/>
      <c r="Y62" s="13" t="n"/>
      <c r="Z62" s="13" t="n"/>
      <c r="AA62" s="13" t="n"/>
      <c r="AB62" s="28" t="n">
        <v>101.47058823529412</v>
      </c>
      <c r="AC62" s="29" t="n">
        <v>103.768115942029</v>
      </c>
      <c r="AD62" s="29" t="n">
        <v>101.1173184357542</v>
      </c>
      <c r="AE62" s="29" t="n">
        <v>100.55248618784532</v>
      </c>
      <c r="AF62" s="29" t="n">
        <v>101.37362637362637</v>
      </c>
      <c r="AG62" s="30" t="n">
        <v>101.3550135501355</v>
      </c>
      <c r="AH62" s="31" t="n"/>
      <c r="AI62" s="13" t="n"/>
      <c r="AJ62" s="13" t="n"/>
      <c r="AK62" s="13" t="n"/>
      <c r="AL62" s="13" t="n"/>
      <c r="AM62" s="13" t="n"/>
      <c r="AN62" s="13" t="n"/>
      <c r="AO62" s="13" t="n"/>
      <c r="AP62" s="13" t="n"/>
      <c r="AQ62" s="13" t="n"/>
      <c r="AR62" s="13" t="n"/>
      <c r="AS62" s="13" t="n"/>
      <c r="AT62" s="13" t="n"/>
      <c r="AU62" s="13" t="n"/>
      <c r="AV62" s="13" t="n"/>
      <c r="AW62" s="13" t="n"/>
      <c r="AX62" s="13" t="n"/>
      <c r="AY62" s="13" t="n"/>
      <c r="AZ62" s="13" t="n"/>
      <c r="BA62" s="13" t="n"/>
      <c r="BB62" s="13" t="n"/>
    </row>
    <row ht="15.75" outlineLevel="0" r="63">
      <c r="A63" s="225" t="s">
        <v>313</v>
      </c>
      <c r="B63" s="6" t="s">
        <v>55</v>
      </c>
      <c r="C63" s="8" t="n">
        <f aca="false" ca="false" dt2D="false" dtr="false" t="normal">IF(AB63="", "", AB63)</f>
        <v>86</v>
      </c>
      <c r="D63" s="8" t="n">
        <f aca="false" ca="false" dt2D="false" dtr="false" t="normal">IF(AC63="", "", AC63)</f>
        <v>94</v>
      </c>
      <c r="E63" s="8" t="n">
        <v>78</v>
      </c>
      <c r="F63" s="8" t="n">
        <v>86</v>
      </c>
      <c r="G63" s="8" t="n">
        <v>88</v>
      </c>
      <c r="H63" s="8" t="n">
        <v>92</v>
      </c>
      <c r="I63" s="8" t="n">
        <v>100</v>
      </c>
      <c r="J63" s="8" t="n"/>
      <c r="K63" s="8" t="n"/>
      <c r="L63" s="8" t="n"/>
      <c r="M63" s="8" t="n"/>
      <c r="N63" s="8" t="n">
        <v>56</v>
      </c>
      <c r="O63" s="8" t="n">
        <v>51</v>
      </c>
      <c r="P63" s="8" t="n">
        <v>86</v>
      </c>
      <c r="Q63" s="8" t="n">
        <v>80</v>
      </c>
      <c r="R63" s="15" t="n"/>
      <c r="S63" s="16" t="n">
        <v>0</v>
      </c>
      <c r="T63" s="16" t="n">
        <v>18</v>
      </c>
      <c r="U63" s="16" t="n">
        <v>0</v>
      </c>
      <c r="V63" s="16" t="n">
        <v>0</v>
      </c>
      <c r="W63" s="16" t="n">
        <v>0</v>
      </c>
      <c r="X63" s="16" t="n">
        <v>24</v>
      </c>
      <c r="Y63" s="13" t="n"/>
      <c r="Z63" s="13" t="n"/>
      <c r="AA63" s="13" t="n"/>
      <c r="AB63" s="19" t="n">
        <v>86</v>
      </c>
      <c r="AC63" s="19" t="n">
        <v>94</v>
      </c>
      <c r="AD63" s="19" t="n">
        <v>95</v>
      </c>
      <c r="AE63" s="19" t="n">
        <v>97</v>
      </c>
      <c r="AF63" s="19" t="n">
        <v>100</v>
      </c>
      <c r="AG63" s="21" t="n">
        <v>102</v>
      </c>
      <c r="AH63" s="22" t="n"/>
      <c r="AI63" s="13" t="n"/>
      <c r="AJ63" s="13" t="n"/>
      <c r="AK63" s="13" t="n"/>
      <c r="AL63" s="13" t="n"/>
      <c r="AM63" s="13" t="n"/>
      <c r="AN63" s="13" t="n"/>
      <c r="AO63" s="13" t="n"/>
      <c r="AP63" s="13" t="n"/>
      <c r="AQ63" s="13" t="n"/>
      <c r="AR63" s="13" t="n"/>
      <c r="AS63" s="13" t="n"/>
      <c r="AT63" s="13" t="n"/>
      <c r="AU63" s="13" t="n"/>
      <c r="AV63" s="13" t="n"/>
      <c r="AW63" s="13" t="n"/>
      <c r="AX63" s="13" t="n"/>
      <c r="AY63" s="13" t="n"/>
      <c r="AZ63" s="13" t="n"/>
      <c r="BA63" s="13" t="n"/>
      <c r="BB63" s="13" t="n"/>
    </row>
    <row ht="15.75" outlineLevel="0" r="64">
      <c r="A64" s="226" t="s">
        <v>316</v>
      </c>
      <c r="B64" s="5" t="s">
        <v>3</v>
      </c>
      <c r="C64" s="7" t="s">
        <v>6</v>
      </c>
      <c r="D64" s="9" t="n">
        <f aca="false" ca="false" dt2D="false" dtr="false" t="normal">IFERROR(IF(C63, D63/C63*100, 0), 0)</f>
        <v>109.30232558139534</v>
      </c>
      <c r="E64" s="9" t="n">
        <f aca="false" ca="false" dt2D="false" dtr="false" t="normal">IFERROR(IF(D63, E63/D63*100, 0), 0)</f>
        <v>82.978723404255319</v>
      </c>
      <c r="F64" s="9" t="n">
        <f aca="false" ca="false" dt2D="false" dtr="false" t="normal">IFERROR(IF(E63, F63/E63*100, 0), 0)</f>
        <v>110.25641025641026</v>
      </c>
      <c r="G64" s="9" t="n">
        <f aca="false" ca="false" dt2D="false" dtr="false" t="normal">IFERROR(IF(F63, G63/F63*100, 0), 0)</f>
        <v>102.32558139534885</v>
      </c>
      <c r="H64" s="9" t="n">
        <f aca="false" ca="false" dt2D="false" dtr="false" t="normal">IFERROR(IF(G63, H63/G63*100, 0), 0)</f>
        <v>104.54545454545455</v>
      </c>
      <c r="I64" s="9" t="n">
        <f aca="false" ca="false" dt2D="false" dtr="false" t="normal">IFERROR(IF(H63, I63/H63*100, 0), 0)</f>
        <v>108.69565217391303</v>
      </c>
      <c r="J64" s="7" t="s">
        <v>6</v>
      </c>
      <c r="K64" s="9" t="n">
        <f aca="false" ca="false" dt2D="false" dtr="false" t="normal">IFERROR(IF(J63, K63/J63*100, 0), 0)</f>
        <v>0</v>
      </c>
      <c r="L64" s="9" t="n">
        <f aca="false" ca="false" dt2D="false" dtr="false" t="normal">IFERROR(IF(K63, L63/K63*100, 0), 0)</f>
        <v>0</v>
      </c>
      <c r="M64" s="9" t="n">
        <f aca="false" ca="false" dt2D="false" dtr="false" t="normal">IFERROR(IF(L63, M63/L63*100, 0), 0)</f>
        <v>0</v>
      </c>
      <c r="N64" s="23" t="n"/>
      <c r="O64" s="23" t="n">
        <f aca="false" ca="false" dt2D="false" dtr="false" t="normal">IFERROR(IF(N63, O63/N63*100, 0), 0)</f>
        <v>91.071428571428569</v>
      </c>
      <c r="P64" s="23" t="n">
        <f aca="false" ca="false" dt2D="false" dtr="false" t="normal">IFERROR(IF(O63, P63/O63*100, 0), 0)</f>
        <v>168.62745098039215</v>
      </c>
      <c r="Q64" s="23" t="n">
        <f aca="false" ca="false" dt2D="false" dtr="false" t="normal">IFERROR(IF(P63, Q63/P63*100, 0), 0)</f>
        <v>93.023255813953483</v>
      </c>
      <c r="R64" s="24" t="n"/>
      <c r="S64" s="13" t="n"/>
      <c r="T64" s="13" t="n"/>
      <c r="U64" s="13" t="n"/>
      <c r="V64" s="13" t="n"/>
      <c r="W64" s="13" t="n"/>
      <c r="X64" s="13" t="n"/>
      <c r="Y64" s="13" t="n"/>
      <c r="Z64" s="13" t="n"/>
      <c r="AA64" s="13" t="n"/>
      <c r="AB64" s="28" t="n">
        <v>101.17647058823529</v>
      </c>
      <c r="AC64" s="29" t="n">
        <v>109.30232558139534</v>
      </c>
      <c r="AD64" s="29" t="n">
        <v>101.06382978723406</v>
      </c>
      <c r="AE64" s="29" t="n">
        <v>102.10526315789474</v>
      </c>
      <c r="AF64" s="29" t="n">
        <v>103.09278350515463</v>
      </c>
      <c r="AG64" s="30" t="n">
        <v>102</v>
      </c>
      <c r="AH64" s="31" t="n"/>
      <c r="AI64" s="13" t="n"/>
      <c r="AJ64" s="13" t="n"/>
      <c r="AK64" s="13" t="n"/>
      <c r="AL64" s="13" t="n"/>
      <c r="AM64" s="13" t="n"/>
      <c r="AN64" s="13" t="n"/>
      <c r="AO64" s="13" t="n"/>
      <c r="AP64" s="13" t="n"/>
      <c r="AQ64" s="13" t="n"/>
      <c r="AR64" s="13" t="n"/>
      <c r="AS64" s="13" t="n"/>
      <c r="AT64" s="13" t="n"/>
      <c r="AU64" s="13" t="n"/>
      <c r="AV64" s="13" t="n"/>
      <c r="AW64" s="13" t="n"/>
      <c r="AX64" s="13" t="n"/>
      <c r="AY64" s="13" t="n"/>
      <c r="AZ64" s="13" t="n"/>
      <c r="BA64" s="13" t="n"/>
      <c r="BB64" s="13" t="n"/>
    </row>
    <row customHeight="true" ht="48.75" outlineLevel="0" r="65">
      <c r="A65" s="225" t="s">
        <v>322</v>
      </c>
      <c r="B65" s="229" t="s">
        <v>55</v>
      </c>
      <c r="C65" s="8" t="n">
        <f aca="false" ca="false" dt2D="false" dtr="false" t="normal">IF(AB65="", "", AB65)</f>
        <v>3421.6999999999998</v>
      </c>
      <c r="D65" s="8" t="n">
        <f aca="false" ca="false" dt2D="false" dtr="false" t="normal">IF(AC65="", "", AC65)</f>
        <v>3203</v>
      </c>
      <c r="E65" s="8" t="n">
        <v>3313.6100000000001</v>
      </c>
      <c r="F65" s="8" t="n">
        <v>3370</v>
      </c>
      <c r="G65" s="8" t="n">
        <v>3430</v>
      </c>
      <c r="H65" s="8" t="n">
        <v>3425</v>
      </c>
      <c r="I65" s="8" t="n">
        <v>3427</v>
      </c>
      <c r="J65" s="8" t="n"/>
      <c r="K65" s="8" t="n"/>
      <c r="L65" s="8" t="n"/>
      <c r="M65" s="8" t="n"/>
      <c r="N65" s="8" t="n">
        <v>4540</v>
      </c>
      <c r="O65" s="8" t="n">
        <v>3386</v>
      </c>
      <c r="P65" s="8" t="n">
        <v>3194</v>
      </c>
      <c r="Q65" s="8" t="n">
        <v>3313.6100000000001</v>
      </c>
      <c r="R65" s="15" t="n"/>
      <c r="S65" s="16" t="n">
        <v>3948</v>
      </c>
      <c r="T65" s="16" t="n">
        <v>0</v>
      </c>
      <c r="U65" s="16" t="n">
        <v>0</v>
      </c>
      <c r="V65" s="13" t="n"/>
      <c r="W65" s="13" t="n"/>
      <c r="X65" s="13" t="n"/>
      <c r="Y65" s="13" t="n"/>
      <c r="Z65" s="13" t="n"/>
      <c r="AA65" s="13" t="n"/>
      <c r="AB65" s="19" t="n">
        <v>3421.6999999999998</v>
      </c>
      <c r="AC65" s="19" t="n">
        <v>3203</v>
      </c>
      <c r="AD65" s="19" t="n">
        <v>3260</v>
      </c>
      <c r="AE65" s="19" t="n">
        <v>3258</v>
      </c>
      <c r="AF65" s="19" t="n">
        <v>3255</v>
      </c>
      <c r="AG65" s="21" t="n">
        <v>3275</v>
      </c>
      <c r="AH65" s="22" t="n"/>
      <c r="AI65" s="13" t="n"/>
      <c r="AJ65" s="13" t="n"/>
      <c r="AK65" s="13" t="n"/>
      <c r="AL65" s="13" t="n"/>
      <c r="AM65" s="13" t="n"/>
      <c r="AN65" s="13" t="n"/>
      <c r="AO65" s="13" t="n"/>
      <c r="AP65" s="13" t="n"/>
      <c r="AQ65" s="13" t="n"/>
      <c r="AR65" s="13" t="n"/>
      <c r="AS65" s="13" t="n"/>
      <c r="AT65" s="13" t="n"/>
      <c r="AU65" s="13" t="n"/>
      <c r="AV65" s="13" t="n"/>
      <c r="AW65" s="13" t="n"/>
      <c r="AX65" s="13" t="n"/>
      <c r="AY65" s="13" t="n"/>
      <c r="AZ65" s="13" t="n"/>
      <c r="BA65" s="13" t="n"/>
      <c r="BB65" s="13" t="n"/>
    </row>
    <row ht="15.75" outlineLevel="0" r="66">
      <c r="A66" s="226" t="s">
        <v>323</v>
      </c>
      <c r="B66" s="5" t="s">
        <v>3</v>
      </c>
      <c r="C66" s="7" t="s">
        <v>6</v>
      </c>
      <c r="D66" s="9" t="n">
        <f aca="false" ca="false" dt2D="false" dtr="false" t="normal">IFERROR(IF(C65, D65/C65*100, 0), 0)</f>
        <v>93.608440248999031</v>
      </c>
      <c r="E66" s="9" t="n">
        <f aca="false" ca="false" dt2D="false" dtr="false" t="normal">IFERROR(IF(D65, E65/D65*100, 0), 0)</f>
        <v>103.45332500780519</v>
      </c>
      <c r="F66" s="9" t="n">
        <f aca="false" ca="false" dt2D="false" dtr="false" t="normal">IFERROR(IF(E65, F65/E65*100, 0), 0)</f>
        <v>101.70176936935849</v>
      </c>
      <c r="G66" s="9" t="n">
        <f aca="false" ca="false" dt2D="false" dtr="false" t="normal">IFERROR(IF(F65, G65/F65*100, 0), 0)</f>
        <v>101.78041543026706</v>
      </c>
      <c r="H66" s="9" t="n">
        <f aca="false" ca="false" dt2D="false" dtr="false" t="normal">IFERROR(IF(G65, H65/G65*100, 0), 0)</f>
        <v>99.854227405247812</v>
      </c>
      <c r="I66" s="9" t="n">
        <f aca="false" ca="false" dt2D="false" dtr="false" t="normal">IFERROR(IF(H65, I65/H65*100, 0), 0)</f>
        <v>100.05839416058396</v>
      </c>
      <c r="J66" s="7" t="s">
        <v>6</v>
      </c>
      <c r="K66" s="9" t="n">
        <f aca="false" ca="false" dt2D="false" dtr="false" t="normal">IFERROR(IF(J65, K65/J65*100, 0), 0)</f>
        <v>0</v>
      </c>
      <c r="L66" s="9" t="n">
        <f aca="false" ca="false" dt2D="false" dtr="false" t="normal">IFERROR(IF(K65, L65/K65*100, 0), 0)</f>
        <v>0</v>
      </c>
      <c r="M66" s="9" t="n">
        <f aca="false" ca="false" dt2D="false" dtr="false" t="normal">IFERROR(IF(L65, M65/L65*100, 0), 0)</f>
        <v>0</v>
      </c>
      <c r="N66" s="23" t="n"/>
      <c r="O66" s="23" t="n">
        <f aca="false" ca="false" dt2D="false" dtr="false" t="normal">IFERROR(IF(N65, O65/N65*100, 0), 0)</f>
        <v>74.581497797356832</v>
      </c>
      <c r="P66" s="23" t="n">
        <f aca="false" ca="false" dt2D="false" dtr="false" t="normal">IFERROR(IF(O65, P65/O65*100, 0), 0)</f>
        <v>94.32959243945659</v>
      </c>
      <c r="Q66" s="23" t="n">
        <f aca="false" ca="false" dt2D="false" dtr="false" t="normal">IFERROR(IF(P65, Q65/P65*100, 0), 0)</f>
        <v>103.74483406386976</v>
      </c>
      <c r="R66" s="24" t="n"/>
      <c r="S66" s="13" t="n"/>
      <c r="T66" s="13" t="n"/>
      <c r="U66" s="13" t="n"/>
      <c r="V66" s="13" t="n"/>
      <c r="W66" s="13" t="n"/>
      <c r="X66" s="13" t="n"/>
      <c r="Y66" s="13" t="n"/>
      <c r="Z66" s="13" t="n"/>
      <c r="AA66" s="13" t="n"/>
      <c r="AB66" s="28" t="n">
        <v>75.369501530870735</v>
      </c>
      <c r="AC66" s="29" t="n">
        <v>93.608440248999031</v>
      </c>
      <c r="AD66" s="29" t="n">
        <v>101.77958164221043</v>
      </c>
      <c r="AE66" s="29" t="n">
        <v>99.938650306748471</v>
      </c>
      <c r="AF66" s="29" t="n">
        <v>99.907918968692442</v>
      </c>
      <c r="AG66" s="30" t="n">
        <v>100.61443932411673</v>
      </c>
      <c r="AH66" s="31" t="n"/>
      <c r="AI66" s="13" t="n"/>
      <c r="AJ66" s="13" t="n"/>
      <c r="AK66" s="13" t="n"/>
      <c r="AL66" s="13" t="n"/>
      <c r="AM66" s="13" t="n"/>
      <c r="AN66" s="13" t="n"/>
      <c r="AO66" s="13" t="n"/>
      <c r="AP66" s="13" t="n"/>
      <c r="AQ66" s="13" t="n"/>
      <c r="AR66" s="13" t="n"/>
      <c r="AS66" s="13" t="n"/>
      <c r="AT66" s="13" t="n"/>
      <c r="AU66" s="13" t="n"/>
      <c r="AV66" s="13" t="n"/>
      <c r="AW66" s="13" t="n"/>
      <c r="AX66" s="13" t="n"/>
      <c r="AY66" s="13" t="n"/>
      <c r="AZ66" s="13" t="n"/>
      <c r="BA66" s="13" t="n"/>
      <c r="BB66" s="13" t="n"/>
    </row>
    <row customHeight="true" ht="38.25" outlineLevel="0" r="67">
      <c r="A67" s="225" t="s">
        <v>317</v>
      </c>
      <c r="B67" s="229" t="s">
        <v>55</v>
      </c>
      <c r="C67" s="8" t="n">
        <f aca="false" ca="false" dt2D="false" dtr="false" t="normal">IF(AB67="", "", AB67)</f>
        <v>270</v>
      </c>
      <c r="D67" s="8" t="n">
        <f aca="false" ca="false" dt2D="false" dtr="false" t="normal">IF(AC67="", "", AC67)</f>
        <v>253</v>
      </c>
      <c r="E67" s="8" t="n">
        <v>242.90000000000001</v>
      </c>
      <c r="F67" s="8" t="n">
        <v>242</v>
      </c>
      <c r="G67" s="8" t="n">
        <v>242</v>
      </c>
      <c r="H67" s="8" t="n">
        <v>245</v>
      </c>
      <c r="I67" s="8" t="n">
        <v>250</v>
      </c>
      <c r="J67" s="8" t="n"/>
      <c r="K67" s="8" t="n"/>
      <c r="L67" s="8" t="n"/>
      <c r="M67" s="8" t="n"/>
      <c r="N67" s="8" t="n">
        <v>270</v>
      </c>
      <c r="O67" s="8" t="n">
        <v>270</v>
      </c>
      <c r="P67" s="8" t="n">
        <v>255</v>
      </c>
      <c r="Q67" s="8" t="n">
        <v>242</v>
      </c>
      <c r="R67" s="11" t="n"/>
      <c r="S67" s="13" t="n"/>
      <c r="T67" s="13" t="n"/>
      <c r="U67" s="13" t="n"/>
      <c r="V67" s="13" t="n"/>
      <c r="W67" s="13" t="n"/>
      <c r="X67" s="13" t="n"/>
      <c r="Y67" s="13" t="n"/>
      <c r="Z67" s="13" t="n"/>
      <c r="AA67" s="13" t="n"/>
      <c r="AB67" s="19" t="n">
        <v>270</v>
      </c>
      <c r="AC67" s="19" t="n">
        <v>253</v>
      </c>
      <c r="AD67" s="19" t="n">
        <v>255</v>
      </c>
      <c r="AE67" s="19" t="n">
        <v>255</v>
      </c>
      <c r="AF67" s="19" t="n">
        <v>255</v>
      </c>
      <c r="AG67" s="21" t="n">
        <v>255</v>
      </c>
      <c r="AH67" s="22" t="n"/>
      <c r="AI67" s="13" t="n"/>
      <c r="AJ67" s="13" t="n"/>
      <c r="AK67" s="13" t="n"/>
      <c r="AL67" s="13" t="n"/>
      <c r="AM67" s="13" t="n"/>
      <c r="AN67" s="13" t="n"/>
      <c r="AO67" s="13" t="n"/>
      <c r="AP67" s="13" t="n"/>
      <c r="AQ67" s="13" t="n"/>
      <c r="AR67" s="13" t="n"/>
      <c r="AS67" s="13" t="n"/>
      <c r="AT67" s="13" t="n"/>
      <c r="AU67" s="13" t="n"/>
      <c r="AV67" s="13" t="n"/>
      <c r="AW67" s="13" t="n"/>
      <c r="AX67" s="13" t="n"/>
      <c r="AY67" s="13" t="n"/>
      <c r="AZ67" s="13" t="n"/>
      <c r="BA67" s="13" t="n"/>
      <c r="BB67" s="13" t="n"/>
    </row>
    <row ht="15.75" outlineLevel="0" r="68">
      <c r="A68" s="226" t="s">
        <v>319</v>
      </c>
      <c r="B68" s="5" t="s">
        <v>3</v>
      </c>
      <c r="C68" s="7" t="s">
        <v>6</v>
      </c>
      <c r="D68" s="9" t="n">
        <f aca="false" ca="false" dt2D="false" dtr="false" t="normal">IFERROR(IF(C67, D67/C67*100, 0), 0)</f>
        <v>93.703703703703695</v>
      </c>
      <c r="E68" s="9" t="n">
        <f aca="false" ca="false" dt2D="false" dtr="false" t="normal">IFERROR(IF(D67, E67/D67*100, 0), 0)</f>
        <v>96.007905138339922</v>
      </c>
      <c r="F68" s="9" t="n">
        <f aca="false" ca="false" dt2D="false" dtr="false" t="normal">IFERROR(IF(E67, F67/E67*100, 0), 0)</f>
        <v>99.629477151090981</v>
      </c>
      <c r="G68" s="9" t="n">
        <f aca="false" ca="false" dt2D="false" dtr="false" t="normal">IFERROR(IF(F67, G67/F67*100, 0), 0)</f>
        <v>100</v>
      </c>
      <c r="H68" s="9" t="n">
        <f aca="false" ca="false" dt2D="false" dtr="false" t="normal">IFERROR(IF(G67, H67/G67*100, 0), 0)</f>
        <v>101.2396694214876</v>
      </c>
      <c r="I68" s="9" t="n">
        <f aca="false" ca="false" dt2D="false" dtr="false" t="normal">IFERROR(IF(H67, I67/H67*100, 0), 0)</f>
        <v>102.04081632653062</v>
      </c>
      <c r="J68" s="7" t="s">
        <v>6</v>
      </c>
      <c r="K68" s="9" t="n">
        <f aca="false" ca="false" dt2D="false" dtr="false" t="normal">IFERROR(IF(J67, K67/J67*100, 0), 0)</f>
        <v>0</v>
      </c>
      <c r="L68" s="9" t="n">
        <f aca="false" ca="false" dt2D="false" dtr="false" t="normal">IFERROR(IF(K67, L67/K67*100, 0), 0)</f>
        <v>0</v>
      </c>
      <c r="M68" s="9" t="n">
        <f aca="false" ca="false" dt2D="false" dtr="false" t="normal">IFERROR(IF(L67, M67/L67*100, 0), 0)</f>
        <v>0</v>
      </c>
      <c r="N68" s="23" t="n"/>
      <c r="O68" s="23" t="n">
        <f aca="false" ca="false" dt2D="false" dtr="false" t="normal">IFERROR(IF(N67, O67/N67*100, 0), 0)</f>
        <v>100</v>
      </c>
      <c r="P68" s="23" t="n">
        <f aca="false" ca="false" dt2D="false" dtr="false" t="normal">IFERROR(IF(O67, P67/O67*100, 0), 0)</f>
        <v>94.444444444444443</v>
      </c>
      <c r="Q68" s="23" t="n">
        <f aca="false" ca="false" dt2D="false" dtr="false" t="normal">IFERROR(IF(P67, Q67/P67*100, 0), 0)</f>
        <v>94.901960784313715</v>
      </c>
      <c r="R68" s="24" t="n"/>
      <c r="S68" s="13" t="n"/>
      <c r="T68" s="13" t="n"/>
      <c r="U68" s="13" t="n"/>
      <c r="V68" s="13" t="n"/>
      <c r="W68" s="13" t="n"/>
      <c r="X68" s="13" t="n"/>
      <c r="Y68" s="13" t="n"/>
      <c r="Z68" s="13" t="n"/>
      <c r="AA68" s="13" t="n"/>
      <c r="AB68" s="28" t="n">
        <v>100.37174721189589</v>
      </c>
      <c r="AC68" s="29" t="n">
        <v>93.703703703703695</v>
      </c>
      <c r="AD68" s="29" t="n">
        <v>100.79051383399209</v>
      </c>
      <c r="AE68" s="29" t="n">
        <v>100</v>
      </c>
      <c r="AF68" s="29" t="n">
        <v>100</v>
      </c>
      <c r="AG68" s="30" t="n">
        <v>100</v>
      </c>
      <c r="AH68" s="31" t="n"/>
      <c r="AI68" s="13" t="n"/>
      <c r="AJ68" s="13" t="n"/>
      <c r="AK68" s="13" t="n"/>
      <c r="AL68" s="13" t="n"/>
      <c r="AM68" s="13" t="n"/>
      <c r="AN68" s="13" t="n"/>
      <c r="AO68" s="13" t="n"/>
      <c r="AP68" s="13" t="n"/>
      <c r="AQ68" s="13" t="n"/>
      <c r="AR68" s="13" t="n"/>
      <c r="AS68" s="13" t="n"/>
      <c r="AT68" s="13" t="n"/>
      <c r="AU68" s="13" t="n"/>
      <c r="AV68" s="13" t="n"/>
      <c r="AW68" s="13" t="n"/>
      <c r="AX68" s="13" t="n"/>
      <c r="AY68" s="13" t="n"/>
      <c r="AZ68" s="13" t="n"/>
      <c r="BA68" s="13" t="n"/>
      <c r="BB68" s="13" t="n"/>
    </row>
    <row customHeight="true" ht="44.25" outlineLevel="0" r="69">
      <c r="A69" s="225" t="s">
        <v>324</v>
      </c>
      <c r="B69" s="6" t="s">
        <v>4</v>
      </c>
      <c r="C69" s="101" t="n">
        <f aca="false" ca="false" dt2D="false" dtr="false" t="normal">IFERROR(ROUND(IF(C12, C125/C12/12*1000, 0), 2), 0)</f>
        <v>46450.499999999993</v>
      </c>
      <c r="D69" s="101" t="n">
        <f aca="false" ca="false" dt2D="false" dtr="false" t="normal">IFERROR(ROUND(IF(D12, D125/D12/12*1000, 0), 2), 0)</f>
        <v>56744.120000000003</v>
      </c>
      <c r="E69" s="101" t="n">
        <f aca="false" ca="false" dt2D="false" dtr="false" t="normal">IFERROR(ROUND(IF(E12, E125/E12/12*1000, 0), 2), 0)</f>
        <v>66884.020000000004</v>
      </c>
      <c r="F69" s="101" t="n">
        <f aca="false" ca="false" dt2D="false" dtr="false" t="normal">IFERROR(ROUND(IF(F12, F125/F12/12*1000, 0), 2), 0)</f>
        <v>72134.439999999988</v>
      </c>
      <c r="G69" s="233" t="n">
        <f aca="false" ca="false" dt2D="false" dtr="false" t="normal">IFERROR(ROUND(IF(G12, G125/G12/12*1000, 0), 2), 0)</f>
        <v>76790.520000000004</v>
      </c>
      <c r="H69" s="234" t="n">
        <f aca="false" ca="false" dt2D="false" dtr="false" t="normal">IFERROR(ROUND(IF(H12, H125/H12/12*1000, 0), 2), 0)</f>
        <v>82050.919999999998</v>
      </c>
      <c r="I69" s="233" t="n">
        <f aca="false" ca="false" dt2D="false" dtr="false" t="normal">IFERROR(ROUND(IF(I12, I125/I12/12*1000, 0), 2), 0)</f>
        <v>87842.509999999995</v>
      </c>
      <c r="J69" s="101" t="n">
        <f aca="false" ca="false" dt2D="false" dtr="false" t="normal">IFERROR(ROUND(IF(J12, J125/J12/3*1000, 0), 2), 0)</f>
        <v>0</v>
      </c>
      <c r="K69" s="101" t="n">
        <f aca="false" ca="false" dt2D="false" dtr="false" t="normal">IFERROR(ROUND(IF(K12, K125/K12/3*1000, 0), 2), 0)</f>
        <v>0</v>
      </c>
      <c r="L69" s="101" t="n">
        <f aca="false" ca="false" dt2D="false" dtr="false" t="normal">IFERROR(ROUND(IF(L12, L125/L12/3*1000, 0), 2), 0)</f>
        <v>0</v>
      </c>
      <c r="M69" s="101" t="n">
        <f aca="false" ca="false" dt2D="false" dtr="false" t="normal">IFERROR(ROUND(IF(M12, M125/M12/3*1000, 0), 2), 0)</f>
        <v>0</v>
      </c>
      <c r="N69" s="101" t="n">
        <f aca="false" ca="false" dt2D="false" dtr="false" t="normal">IFERROR(ROUND(IF(N12, N125/N12/2*1000, 0), 2), 0)</f>
        <v>45192.610000000001</v>
      </c>
      <c r="O69" s="101" t="n">
        <f aca="false" ca="false" dt2D="false" dtr="false" t="normal">IFERROR(ROUND(IF(O12, O125/O12/2*1000, 0), 2), 0)</f>
        <v>49477.210000000006</v>
      </c>
      <c r="P69" s="101" t="n">
        <f aca="false" ca="false" dt2D="false" dtr="false" t="normal">IFERROR(ROUND(IF(P12, P125/P12/2*1000, 0), 2), 0)</f>
        <v>59872.429999999993</v>
      </c>
      <c r="Q69" s="101" t="n">
        <f aca="false" ca="false" dt2D="false" dtr="false" t="normal">IFERROR(ROUND(IF(Q12, Q125/Q12/2*1000, 0), 2), 0)</f>
        <v>66884.470000000001</v>
      </c>
      <c r="R69" s="240" t="n"/>
      <c r="S69" s="16" t="n">
        <v>55324.800000000003</v>
      </c>
      <c r="T69" s="16" t="n">
        <v>68587.699999999997</v>
      </c>
      <c r="U69" s="16" t="n">
        <v>0</v>
      </c>
      <c r="V69" s="16" t="n">
        <v>49714.900000000001</v>
      </c>
      <c r="W69" s="16" t="n">
        <v>60885.199999999997</v>
      </c>
      <c r="X69" s="16" t="n">
        <v>73746.800000000003</v>
      </c>
      <c r="Y69" s="235" t="s">
        <v>327</v>
      </c>
      <c r="Z69" s="126" t="s"/>
      <c r="AA69" s="242" t="n"/>
      <c r="AB69" s="236" t="n">
        <v>46450.5</v>
      </c>
      <c r="AC69" s="236" t="n">
        <v>56744.120000000003</v>
      </c>
      <c r="AD69" s="236" t="n">
        <v>67505.979999999996</v>
      </c>
      <c r="AE69" s="243" t="n">
        <v>75347.126438918014</v>
      </c>
      <c r="AF69" s="244" t="n">
        <v>81714.361243225314</v>
      </c>
      <c r="AG69" s="245" t="n">
        <v>87833.378262729995</v>
      </c>
      <c r="AH69" s="246" t="n"/>
      <c r="AI69" s="13" t="n"/>
      <c r="AJ69" s="13" t="n"/>
      <c r="AK69" s="13" t="n"/>
      <c r="AL69" s="13" t="n"/>
      <c r="AM69" s="13" t="n"/>
      <c r="AN69" s="13" t="n"/>
      <c r="AO69" s="13" t="n"/>
      <c r="AP69" s="13" t="n"/>
      <c r="AQ69" s="13" t="n"/>
      <c r="AR69" s="13" t="n"/>
      <c r="AS69" s="13" t="n"/>
      <c r="AT69" s="13" t="n"/>
      <c r="AU69" s="13" t="n"/>
      <c r="AV69" s="13" t="n"/>
      <c r="AW69" s="13" t="n"/>
      <c r="AX69" s="13" t="n"/>
      <c r="AY69" s="13" t="n"/>
      <c r="AZ69" s="13" t="n"/>
      <c r="BA69" s="13" t="n"/>
      <c r="BB69" s="13" t="n"/>
    </row>
    <row ht="15.75" outlineLevel="0" r="70">
      <c r="A70" s="226" t="s">
        <v>328</v>
      </c>
      <c r="B70" s="5" t="s">
        <v>3</v>
      </c>
      <c r="C70" s="7" t="s">
        <v>6</v>
      </c>
      <c r="D70" s="9" t="n">
        <f aca="false" ca="false" dt2D="false" dtr="false" t="normal">IFERROR(IF(C69, D69/C69*100, 0), 0)</f>
        <v>122.16040731531417</v>
      </c>
      <c r="E70" s="9" t="n">
        <f aca="false" ca="false" dt2D="false" dtr="false" t="normal">IFERROR(IF(D69, E69/D69*100, 0), 0)</f>
        <v>117.86951670058501</v>
      </c>
      <c r="F70" s="9" t="n">
        <f aca="false" ca="false" dt2D="false" dtr="false" t="normal">IFERROR(IF(E69, F69/E69*100, 0), 0)</f>
        <v>107.85003652591453</v>
      </c>
      <c r="G70" s="9" t="n">
        <f aca="false" ca="false" dt2D="false" dtr="false" t="normal">IFERROR(IF(F69, G69/F69*100, 0), 0)</f>
        <v>106.4547253711265</v>
      </c>
      <c r="H70" s="9" t="n">
        <f aca="false" ca="false" dt2D="false" dtr="false" t="normal">IFERROR(IF(G69, H69/G69*100, 0), 0)</f>
        <v>106.85032475362843</v>
      </c>
      <c r="I70" s="9" t="n">
        <f aca="false" ca="false" dt2D="false" dtr="false" t="normal">IFERROR(IF(H69, I69/H69*100, 0), 0)</f>
        <v>107.05853145827004</v>
      </c>
      <c r="J70" s="7" t="s">
        <v>6</v>
      </c>
      <c r="K70" s="9" t="n">
        <f aca="false" ca="false" dt2D="false" dtr="false" t="normal">IFERROR(IF(J69, K69/J69*100, 0), 0)</f>
        <v>0</v>
      </c>
      <c r="L70" s="9" t="n">
        <f aca="false" ca="false" dt2D="false" dtr="false" t="normal">IFERROR(IF(K69, L69/K69*100, 0), 0)</f>
        <v>0</v>
      </c>
      <c r="M70" s="9" t="n">
        <f aca="false" ca="false" dt2D="false" dtr="false" t="normal">IFERROR(IF(L69, M69/L69*100, 0), 0)</f>
        <v>0</v>
      </c>
      <c r="N70" s="23" t="n"/>
      <c r="O70" s="23" t="n">
        <f aca="false" ca="false" dt2D="false" dtr="false" t="normal">IFERROR(IF(N69, O69/N69*100, 0), 0)</f>
        <v>109.48075360108656</v>
      </c>
      <c r="P70" s="23" t="n">
        <f aca="false" ca="false" dt2D="false" dtr="false" t="normal">IFERROR(IF(O69, P69/O69*100, 0), 0)</f>
        <v>121.01011758747104</v>
      </c>
      <c r="Q70" s="23" t="n">
        <f aca="false" ca="false" dt2D="false" dtr="false" t="normal">IFERROR(IF(P69, Q69/P69*100, 0), 0)</f>
        <v>111.71163421962331</v>
      </c>
      <c r="R70" s="24" t="n"/>
      <c r="S70" s="13" t="n"/>
      <c r="T70" s="13" t="n"/>
      <c r="U70" s="13" t="n"/>
      <c r="V70" s="13" t="n"/>
      <c r="W70" s="13" t="n"/>
      <c r="X70" s="13" t="n"/>
      <c r="Y70" s="13" t="n"/>
      <c r="Z70" s="13" t="n"/>
      <c r="AA70" s="13" t="n"/>
      <c r="AB70" s="28" t="n">
        <v>116.21367173456233</v>
      </c>
      <c r="AC70" s="29" t="n">
        <v>122.16040731531417</v>
      </c>
      <c r="AD70" s="29" t="n">
        <v>118.96559502552861</v>
      </c>
      <c r="AE70" s="29" t="n">
        <v>111.61548419698228</v>
      </c>
      <c r="AF70" s="29" t="n">
        <v>108.45053435378065</v>
      </c>
      <c r="AG70" s="30" t="n">
        <v>107.48830061987664</v>
      </c>
      <c r="AH70" s="31" t="n"/>
      <c r="AI70" s="13" t="n"/>
      <c r="AJ70" s="13" t="n"/>
      <c r="AK70" s="13" t="n"/>
      <c r="AL70" s="13" t="n"/>
      <c r="AM70" s="13" t="n"/>
      <c r="AN70" s="13" t="n"/>
      <c r="AO70" s="13" t="n"/>
      <c r="AP70" s="13" t="n"/>
      <c r="AQ70" s="13" t="n"/>
      <c r="AR70" s="13" t="n"/>
      <c r="AS70" s="13" t="n"/>
      <c r="AT70" s="13" t="n"/>
      <c r="AU70" s="13" t="n"/>
      <c r="AV70" s="13" t="n"/>
      <c r="AW70" s="13" t="n"/>
      <c r="AX70" s="13" t="n"/>
      <c r="AY70" s="13" t="n"/>
      <c r="AZ70" s="13" t="n"/>
      <c r="BA70" s="13" t="n"/>
      <c r="BB70" s="13" t="n"/>
    </row>
    <row customHeight="true" ht="53.25" outlineLevel="0" r="71">
      <c r="A71" s="248" t="s">
        <v>343</v>
      </c>
      <c r="B71" s="88" t="n"/>
      <c r="C71" s="233" t="n">
        <f aca="false" ca="false" dt2D="false" dtr="false" t="normal">IFERROR(ROUND(IF(C12, C125/C12/12*1000, 0), 2), 0)</f>
        <v>46450.499999999993</v>
      </c>
      <c r="D71" s="233" t="n">
        <f aca="false" ca="false" dt2D="false" dtr="false" t="normal">IFERROR(ROUND(IF(D12, D125/D12/12*1000, 0), 2), 0)</f>
        <v>56744.120000000003</v>
      </c>
      <c r="E71" s="233" t="n">
        <f aca="false" ca="false" dt2D="false" dtr="false" t="normal">IFERROR(ROUND(IF(E12, E125/E12/12*1000, 0), 2), 0)</f>
        <v>66884.020000000004</v>
      </c>
      <c r="F71" s="233" t="n">
        <f aca="false" ca="false" dt2D="false" dtr="false" t="normal">IFERROR(ROUND(IF(F12, F125/F12/12*1000, 0), 2), 0)</f>
        <v>72134.439999999988</v>
      </c>
      <c r="G71" s="233" t="n">
        <f aca="false" ca="false" dt2D="false" dtr="false" t="normal">IFERROR(ROUND(IF(G12, G125/G12/12*1000, 0), 2), 0)</f>
        <v>76790.520000000004</v>
      </c>
      <c r="H71" s="233" t="n">
        <f aca="false" ca="false" dt2D="false" dtr="false" t="normal">IFERROR(ROUND(IF(H12, H125/H12/12*1000, 0), 2), 0)</f>
        <v>82050.919999999998</v>
      </c>
      <c r="I71" s="233" t="n">
        <f aca="false" ca="false" dt2D="false" dtr="false" t="normal">IFERROR(ROUND(IF(I12, I125/I12/12*1000, 0), 2), 0)</f>
        <v>87842.509999999995</v>
      </c>
      <c r="J71" s="233" t="n">
        <f aca="false" ca="false" dt2D="false" dtr="false" t="normal">IFERROR(ROUND(IF(J12, J125/J12/3*1000, 0), 2), 0)</f>
        <v>0</v>
      </c>
      <c r="K71" s="233" t="n">
        <f aca="false" ca="false" dt2D="false" dtr="false" t="normal">IFERROR(ROUND(IF(K12, K125/K12/3*1000, 0), 2), 0)</f>
        <v>0</v>
      </c>
      <c r="L71" s="233" t="n">
        <f aca="false" ca="false" dt2D="false" dtr="false" t="normal">IFERROR(ROUND(IF(L12, L125/L12/3*1000, 0), 2), 0)</f>
        <v>0</v>
      </c>
      <c r="M71" s="233" t="n">
        <f aca="false" ca="false" dt2D="false" dtr="false" t="normal">IFERROR(IF(M12, M125/M12/3*1000, 0), 0)</f>
        <v>0</v>
      </c>
      <c r="N71" s="233" t="n">
        <f aca="false" ca="false" dt2D="false" dtr="false" t="normal">IFERROR(ROUND(IF(N12, N125/N12/2*1000, 0), 2), 0)</f>
        <v>45192.610000000001</v>
      </c>
      <c r="O71" s="233" t="n">
        <f aca="false" ca="false" dt2D="false" dtr="false" t="normal">IFERROR(ROUND(IF(O12, O125/O12/2*1000, 0), 2), 0)</f>
        <v>49477.210000000006</v>
      </c>
      <c r="P71" s="233" t="n">
        <f aca="false" ca="false" dt2D="false" dtr="false" t="normal">IFERROR(ROUND(IF(P12, P125/P12/2*1000, 0), 2), 0)</f>
        <v>59872.429999999993</v>
      </c>
      <c r="Q71" s="233" t="n">
        <f aca="false" ca="false" dt2D="false" dtr="false" t="normal">IFERROR(ROUND(IF(Q12, Q125/Q12/2*1000, 0), 2), 0)</f>
        <v>66884.470000000001</v>
      </c>
      <c r="R71" s="66" t="n"/>
      <c r="S71" s="13" t="n"/>
      <c r="T71" s="13" t="n"/>
      <c r="U71" s="13" t="n"/>
      <c r="V71" s="13" t="n"/>
      <c r="W71" s="13" t="n"/>
      <c r="X71" s="13" t="n"/>
      <c r="Y71" s="13" t="n"/>
      <c r="Z71" s="13" t="n"/>
      <c r="AA71" s="13" t="n"/>
      <c r="AB71" s="13" t="n"/>
      <c r="AC71" s="13" t="n"/>
      <c r="AD71" s="13" t="n"/>
      <c r="AE71" s="13" t="n"/>
      <c r="AF71" s="13" t="n"/>
      <c r="AG71" s="13" t="n"/>
      <c r="AH71" s="124" t="n"/>
      <c r="AI71" s="13" t="n"/>
      <c r="AJ71" s="13" t="n"/>
      <c r="AK71" s="13" t="n"/>
      <c r="AL71" s="13" t="n"/>
      <c r="AM71" s="13" t="n"/>
      <c r="AN71" s="13" t="n"/>
      <c r="AO71" s="13" t="n"/>
      <c r="AP71" s="13" t="n"/>
      <c r="AQ71" s="13" t="n"/>
      <c r="AR71" s="13" t="n"/>
      <c r="AS71" s="13" t="n"/>
      <c r="AT71" s="13" t="n"/>
      <c r="AU71" s="13" t="n"/>
      <c r="AV71" s="13" t="n"/>
      <c r="AW71" s="13" t="n"/>
      <c r="AX71" s="13" t="n"/>
      <c r="AY71" s="13" t="n"/>
      <c r="AZ71" s="13" t="n"/>
      <c r="BA71" s="13" t="n"/>
      <c r="BB71" s="13" t="n"/>
    </row>
    <row ht="31.5" outlineLevel="0" r="72">
      <c r="A72" s="4" t="s">
        <v>2</v>
      </c>
      <c r="B72" s="6" t="s">
        <v>4</v>
      </c>
      <c r="C72" s="8" t="n">
        <f aca="false" ca="false" dt2D="false" dtr="false" t="normal">IF(AB72="", "", AB72)</f>
        <v>30391</v>
      </c>
      <c r="D72" s="8" t="n">
        <f aca="false" ca="false" dt2D="false" dtr="false" t="normal">IF(AC72="", "", AC72)</f>
        <v>46710</v>
      </c>
      <c r="E72" s="8" t="n">
        <v>55900</v>
      </c>
      <c r="F72" s="8" t="n">
        <v>60180</v>
      </c>
      <c r="G72" s="8" t="n">
        <v>64080</v>
      </c>
      <c r="H72" s="8" t="n">
        <v>68400</v>
      </c>
      <c r="I72" s="8" t="n">
        <v>74000</v>
      </c>
      <c r="J72" s="8" t="n"/>
      <c r="K72" s="8" t="n"/>
      <c r="L72" s="8" t="n"/>
      <c r="M72" s="8" t="n"/>
      <c r="N72" s="8" t="n">
        <v>30218</v>
      </c>
      <c r="O72" s="8" t="n">
        <v>47000</v>
      </c>
      <c r="P72" s="8" t="n">
        <v>46710</v>
      </c>
      <c r="Q72" s="8" t="n">
        <v>51000</v>
      </c>
      <c r="R72" s="15" t="n"/>
      <c r="S72" s="16" t="n">
        <v>26129.299999999999</v>
      </c>
      <c r="T72" s="16" t="n">
        <v>0</v>
      </c>
      <c r="U72" s="16" t="n">
        <v>0</v>
      </c>
      <c r="V72" s="16" t="n">
        <v>22506.799999999999</v>
      </c>
      <c r="W72" s="16" t="n">
        <v>0</v>
      </c>
      <c r="X72" s="16" t="n">
        <v>0</v>
      </c>
      <c r="Y72" s="13" t="n"/>
      <c r="Z72" s="13" t="n"/>
      <c r="AA72" s="13" t="n"/>
      <c r="AB72" s="19" t="n">
        <v>30391</v>
      </c>
      <c r="AC72" s="19" t="n">
        <v>46710</v>
      </c>
      <c r="AD72" s="19" t="n">
        <v>55980</v>
      </c>
      <c r="AE72" s="19" t="n">
        <v>62580</v>
      </c>
      <c r="AF72" s="19" t="n">
        <v>67800</v>
      </c>
      <c r="AG72" s="21" t="n">
        <v>73165</v>
      </c>
      <c r="AH72" s="22" t="n"/>
      <c r="AI72" s="13" t="n"/>
      <c r="AJ72" s="13" t="n"/>
      <c r="AK72" s="13" t="n"/>
      <c r="AL72" s="13" t="n"/>
      <c r="AM72" s="13" t="n"/>
      <c r="AN72" s="13" t="n"/>
      <c r="AO72" s="13" t="n"/>
      <c r="AP72" s="13" t="n"/>
      <c r="AQ72" s="13" t="n"/>
      <c r="AR72" s="13" t="n"/>
      <c r="AS72" s="13" t="n"/>
      <c r="AT72" s="13" t="n"/>
      <c r="AU72" s="13" t="n"/>
      <c r="AV72" s="13" t="n"/>
      <c r="AW72" s="13" t="n"/>
      <c r="AX72" s="13" t="n"/>
      <c r="AY72" s="13" t="n"/>
      <c r="AZ72" s="13" t="n"/>
      <c r="BA72" s="13" t="n"/>
      <c r="BB72" s="13" t="n"/>
    </row>
    <row ht="15.75" outlineLevel="0" r="73">
      <c r="A73" s="2" t="s">
        <v>0</v>
      </c>
      <c r="B73" s="5" t="s">
        <v>3</v>
      </c>
      <c r="C73" s="7" t="s">
        <v>6</v>
      </c>
      <c r="D73" s="9" t="n">
        <f aca="false" ca="false" dt2D="false" dtr="false" t="normal">IFERROR(IF(C72, D72/C72*100, 0), 0)</f>
        <v>153.69681813694845</v>
      </c>
      <c r="E73" s="9" t="n">
        <f aca="false" ca="false" dt2D="false" dtr="false" t="normal">IFERROR(IF(D72, E72/D72*100, 0), 0)</f>
        <v>119.67458788268037</v>
      </c>
      <c r="F73" s="9" t="n">
        <f aca="false" ca="false" dt2D="false" dtr="false" t="normal">IFERROR(IF(E72, F72/E72*100, 0), 0)</f>
        <v>107.65652951699462</v>
      </c>
      <c r="G73" s="9" t="n">
        <f aca="false" ca="false" dt2D="false" dtr="false" t="normal">IFERROR(IF(F72, G72/F72*100, 0), 0)</f>
        <v>106.48055832502492</v>
      </c>
      <c r="H73" s="9" t="n">
        <f aca="false" ca="false" dt2D="false" dtr="false" t="normal">IFERROR(IF(G72, H72/G72*100, 0), 0)</f>
        <v>106.74157303370787</v>
      </c>
      <c r="I73" s="9" t="n">
        <f aca="false" ca="false" dt2D="false" dtr="false" t="normal">IFERROR(IF(H72, I72/H72*100, 0), 0)</f>
        <v>108.18713450292398</v>
      </c>
      <c r="J73" s="7" t="s">
        <v>6</v>
      </c>
      <c r="K73" s="9" t="n">
        <f aca="false" ca="false" dt2D="false" dtr="false" t="normal">IFERROR(IF(J72, K72/J72*100, 0), 0)</f>
        <v>0</v>
      </c>
      <c r="L73" s="9" t="n">
        <f aca="false" ca="false" dt2D="false" dtr="false" t="normal">IFERROR(IF(K72, L72/K72*100, 0), 0)</f>
        <v>0</v>
      </c>
      <c r="M73" s="9" t="n">
        <f aca="false" ca="false" dt2D="false" dtr="false" t="normal">IFERROR(IF(L72, M72/L72*100, 0), 0)</f>
        <v>0</v>
      </c>
      <c r="N73" s="23" t="n"/>
      <c r="O73" s="23" t="n">
        <f aca="false" ca="false" dt2D="false" dtr="false" t="normal">IFERROR(IF(N72, O72/N72*100, 0), 0)</f>
        <v>155.53643523727581</v>
      </c>
      <c r="P73" s="23" t="n">
        <f aca="false" ca="false" dt2D="false" dtr="false" t="normal">IFERROR(IF(O72, P72/O72*100, 0), 0)</f>
        <v>99.382978723404264</v>
      </c>
      <c r="Q73" s="23" t="n">
        <f aca="false" ca="false" dt2D="false" dtr="false" t="normal">IFERROR(IF(P72, Q72/P72*100, 0), 0)</f>
        <v>109.18432883750803</v>
      </c>
      <c r="R73" s="24" t="n"/>
      <c r="S73" s="13" t="n"/>
      <c r="T73" s="13" t="n"/>
      <c r="U73" s="13" t="n"/>
      <c r="V73" s="13" t="n"/>
      <c r="W73" s="13" t="n"/>
      <c r="X73" s="13" t="n"/>
      <c r="Y73" s="13" t="n"/>
      <c r="Z73" s="13" t="n"/>
      <c r="AA73" s="13" t="n"/>
      <c r="AB73" s="28" t="n">
        <v>101.74081885440729</v>
      </c>
      <c r="AC73" s="29" t="n">
        <v>153.69681813694845</v>
      </c>
      <c r="AD73" s="29" t="n">
        <v>119.84585741811176</v>
      </c>
      <c r="AE73" s="29" t="n">
        <v>111.78992497320472</v>
      </c>
      <c r="AF73" s="29" t="n">
        <v>108.34132310642377</v>
      </c>
      <c r="AG73" s="30" t="n">
        <v>107.91297935103246</v>
      </c>
      <c r="AH73" s="31" t="n"/>
      <c r="AI73" s="13" t="n"/>
      <c r="AJ73" s="13" t="n"/>
      <c r="AK73" s="13" t="n"/>
      <c r="AL73" s="13" t="n"/>
      <c r="AM73" s="13" t="n"/>
      <c r="AN73" s="13" t="n"/>
      <c r="AO73" s="13" t="n"/>
      <c r="AP73" s="13" t="n"/>
      <c r="AQ73" s="13" t="n"/>
      <c r="AR73" s="13" t="n"/>
      <c r="AS73" s="13" t="n"/>
      <c r="AT73" s="13" t="n"/>
      <c r="AU73" s="13" t="n"/>
      <c r="AV73" s="13" t="n"/>
      <c r="AW73" s="13" t="n"/>
      <c r="AX73" s="13" t="n"/>
      <c r="AY73" s="13" t="n"/>
      <c r="AZ73" s="13" t="n"/>
      <c r="BA73" s="13" t="n"/>
      <c r="BB73" s="13" t="n"/>
    </row>
    <row customHeight="true" ht="53.25" outlineLevel="0" r="74">
      <c r="A74" s="4" t="s">
        <v>16</v>
      </c>
      <c r="B74" s="6" t="s">
        <v>4</v>
      </c>
      <c r="C74" s="8" t="n">
        <f aca="false" ca="false" dt2D="false" dtr="false" t="normal">IF(AB74="", "", AB74)</f>
        <v>28000</v>
      </c>
      <c r="D74" s="8" t="n">
        <f aca="false" ca="false" dt2D="false" dtr="false" t="normal">IF(AC74="", "", AC74)</f>
        <v>43405</v>
      </c>
      <c r="E74" s="8" t="n">
        <v>51905</v>
      </c>
      <c r="F74" s="8" t="n">
        <v>55954</v>
      </c>
      <c r="G74" s="8" t="n">
        <v>59400</v>
      </c>
      <c r="H74" s="8" t="n">
        <v>63500</v>
      </c>
      <c r="I74" s="8" t="n">
        <v>68700</v>
      </c>
      <c r="J74" s="8" t="n"/>
      <c r="K74" s="8" t="n"/>
      <c r="L74" s="8" t="n"/>
      <c r="M74" s="8" t="n"/>
      <c r="N74" s="8" t="n"/>
      <c r="O74" s="8" t="n">
        <v>41000</v>
      </c>
      <c r="P74" s="8" t="n">
        <v>43350</v>
      </c>
      <c r="Q74" s="8" t="n">
        <v>51905</v>
      </c>
      <c r="R74" s="15" t="n"/>
      <c r="S74" s="16" t="n">
        <v>0</v>
      </c>
      <c r="T74" s="16" t="n">
        <v>0</v>
      </c>
      <c r="U74" s="16" t="n">
        <v>0</v>
      </c>
      <c r="V74" s="16" t="n">
        <v>22504.700000000001</v>
      </c>
      <c r="W74" s="16" t="n">
        <v>0</v>
      </c>
      <c r="X74" s="16" t="n">
        <v>0</v>
      </c>
      <c r="Y74" s="13" t="n"/>
      <c r="Z74" s="13" t="n"/>
      <c r="AA74" s="13" t="n"/>
      <c r="AB74" s="19" t="n">
        <v>28000</v>
      </c>
      <c r="AC74" s="19" t="n">
        <v>43405</v>
      </c>
      <c r="AD74" s="19" t="n">
        <v>51820</v>
      </c>
      <c r="AE74" s="19" t="n">
        <v>57600</v>
      </c>
      <c r="AF74" s="19" t="n">
        <v>63000</v>
      </c>
      <c r="AG74" s="21" t="n">
        <v>67825</v>
      </c>
      <c r="AH74" s="22" t="n"/>
      <c r="AI74" s="13" t="n"/>
      <c r="AJ74" s="13" t="n"/>
      <c r="AK74" s="13" t="n"/>
      <c r="AL74" s="13" t="n"/>
      <c r="AM74" s="13" t="n"/>
      <c r="AN74" s="13" t="n"/>
      <c r="AO74" s="13" t="n"/>
      <c r="AP74" s="13" t="n"/>
      <c r="AQ74" s="32" t="n"/>
      <c r="AR74" s="32" t="n"/>
      <c r="AS74" s="65" t="n"/>
      <c r="AT74" s="65" t="n"/>
      <c r="AU74" s="65" t="n"/>
      <c r="AV74" s="65" t="n"/>
      <c r="AW74" s="65" t="n"/>
      <c r="AX74" s="65" t="n"/>
      <c r="AY74" s="68" t="n"/>
      <c r="AZ74" s="69" t="n"/>
      <c r="BA74" s="13" t="n"/>
      <c r="BB74" s="70" t="n"/>
    </row>
    <row ht="15.75" outlineLevel="0" r="75">
      <c r="A75" s="2" t="s">
        <v>0</v>
      </c>
      <c r="B75" s="5" t="s">
        <v>3</v>
      </c>
      <c r="C75" s="7" t="s">
        <v>6</v>
      </c>
      <c r="D75" s="9" t="n">
        <f aca="false" ca="false" dt2D="false" dtr="false" t="normal">IFERROR(IF(C74, D74/C74*100, 0), 0)</f>
        <v>155.01785714285714</v>
      </c>
      <c r="E75" s="9" t="n">
        <f aca="false" ca="false" dt2D="false" dtr="false" t="normal">IFERROR(IF(D74, E74/D74*100, 0), 0)</f>
        <v>119.58299735053566</v>
      </c>
      <c r="F75" s="9" t="n">
        <f aca="false" ca="false" dt2D="false" dtr="false" t="normal">IFERROR(IF(E74, F74/E74*100, 0), 0)</f>
        <v>107.80078990463346</v>
      </c>
      <c r="G75" s="9" t="n">
        <f aca="false" ca="false" dt2D="false" dtr="false" t="normal">IFERROR(IF(F74, G74/F74*100, 0), 0)</f>
        <v>106.15863030346355</v>
      </c>
      <c r="H75" s="9" t="n">
        <f aca="false" ca="false" dt2D="false" dtr="false" t="normal">IFERROR(IF(G74, H74/G74*100, 0), 0)</f>
        <v>106.9023569023569</v>
      </c>
      <c r="I75" s="9" t="n">
        <f aca="false" ca="false" dt2D="false" dtr="false" t="normal">IFERROR(IF(H74, I74/H74*100, 0), 0)</f>
        <v>108.18897637795276</v>
      </c>
      <c r="J75" s="7" t="s">
        <v>6</v>
      </c>
      <c r="K75" s="9" t="n">
        <f aca="false" ca="false" dt2D="false" dtr="false" t="normal">IFERROR(IF(J74, K74/J74*100, 0), 0)</f>
        <v>0</v>
      </c>
      <c r="L75" s="9" t="n">
        <f aca="false" ca="false" dt2D="false" dtr="false" t="normal">IFERROR(IF(K74, L74/K74*100, 0), 0)</f>
        <v>0</v>
      </c>
      <c r="M75" s="9" t="n">
        <f aca="false" ca="false" dt2D="false" dtr="false" t="normal">IFERROR(IF(L74, M74/L74*100, 0), 0)</f>
        <v>0</v>
      </c>
      <c r="N75" s="23" t="n"/>
      <c r="O75" s="23" t="n">
        <f aca="false" ca="false" dt2D="false" dtr="false" t="normal">IFERROR(IF(N74, O74/N74*100, 0), 0)</f>
        <v>0</v>
      </c>
      <c r="P75" s="23" t="n">
        <f aca="false" ca="false" dt2D="false" dtr="false" t="normal">IFERROR(IF(O74, P74/O74*100, 0), 0)</f>
        <v>105.73170731707317</v>
      </c>
      <c r="Q75" s="23" t="n">
        <f aca="false" ca="false" dt2D="false" dtr="false" t="normal">IFERROR(IF(P74, Q74/P74*100, 0), 0)</f>
        <v>119.73471741637832</v>
      </c>
      <c r="R75" s="24" t="n"/>
      <c r="S75" s="13" t="n"/>
      <c r="T75" s="13" t="n"/>
      <c r="U75" s="13" t="n"/>
      <c r="V75" s="13" t="n"/>
      <c r="W75" s="13" t="n"/>
      <c r="X75" s="13" t="n"/>
      <c r="Y75" s="13" t="n"/>
      <c r="Z75" s="13" t="n"/>
      <c r="AA75" s="13" t="n"/>
      <c r="AB75" s="28" t="n">
        <v>93.758371283150282</v>
      </c>
      <c r="AC75" s="29" t="n">
        <v>155.01785714285714</v>
      </c>
      <c r="AD75" s="29" t="n">
        <v>119.38716737703029</v>
      </c>
      <c r="AE75" s="29" t="n">
        <v>111.15399459668083</v>
      </c>
      <c r="AF75" s="29" t="n">
        <v>109.375</v>
      </c>
      <c r="AG75" s="30" t="n">
        <v>107.65873015873015</v>
      </c>
      <c r="AH75" s="31" t="n"/>
      <c r="AI75" s="13" t="n"/>
      <c r="AJ75" s="13" t="n"/>
      <c r="AK75" s="13" t="n"/>
      <c r="AL75" s="13" t="n"/>
      <c r="AM75" s="13" t="n"/>
      <c r="AN75" s="13" t="n"/>
      <c r="AO75" s="13" t="n"/>
      <c r="AP75" s="13" t="n"/>
      <c r="AQ75" s="32" t="n"/>
      <c r="AR75" s="32" t="n"/>
      <c r="AS75" s="89" t="n"/>
      <c r="AT75" s="89" t="n"/>
      <c r="AU75" s="89" t="n"/>
      <c r="AV75" s="89" t="n"/>
      <c r="AW75" s="89" t="n"/>
      <c r="AX75" s="89" t="n"/>
      <c r="AY75" s="89" t="n"/>
      <c r="AZ75" s="89" t="n"/>
      <c r="BA75" s="13" t="n"/>
      <c r="BB75" s="68" t="n"/>
    </row>
    <row ht="15.75" outlineLevel="0" r="76">
      <c r="A76" s="4" t="s">
        <v>48</v>
      </c>
      <c r="B76" s="6" t="s">
        <v>4</v>
      </c>
      <c r="C76" s="8" t="n">
        <f aca="false" ca="false" dt2D="false" dtr="false" t="normal">IF(AB76="", "", AB76)</f>
        <v>35000</v>
      </c>
      <c r="D76" s="8" t="n">
        <f aca="false" ca="false" dt2D="false" dtr="false" t="normal">IF(AC76="", "", AC76)</f>
        <v>70050</v>
      </c>
      <c r="E76" s="8" t="n">
        <v>83190</v>
      </c>
      <c r="F76" s="8" t="n">
        <v>89150</v>
      </c>
      <c r="G76" s="8" t="n">
        <v>95001</v>
      </c>
      <c r="H76" s="8" t="n">
        <v>100000</v>
      </c>
      <c r="I76" s="8" t="n">
        <v>106000</v>
      </c>
      <c r="J76" s="8" t="n"/>
      <c r="K76" s="8" t="n"/>
      <c r="L76" s="8" t="n"/>
      <c r="M76" s="8" t="n"/>
      <c r="N76" s="8" t="n"/>
      <c r="O76" s="8" t="n">
        <v>72600</v>
      </c>
      <c r="P76" s="8" t="n">
        <v>70050</v>
      </c>
      <c r="Q76" s="8" t="n">
        <v>83190</v>
      </c>
      <c r="R76" s="15" t="n"/>
      <c r="S76" s="16" t="n">
        <v>0</v>
      </c>
      <c r="T76" s="16" t="n">
        <v>0</v>
      </c>
      <c r="U76" s="16" t="n">
        <v>0</v>
      </c>
      <c r="V76" s="16" t="n">
        <v>0</v>
      </c>
      <c r="W76" s="16" t="n">
        <v>0</v>
      </c>
      <c r="X76" s="16" t="n">
        <v>0</v>
      </c>
      <c r="Y76" s="13" t="n"/>
      <c r="Z76" s="13" t="n"/>
      <c r="AA76" s="13" t="n"/>
      <c r="AB76" s="19" t="n">
        <v>35000</v>
      </c>
      <c r="AC76" s="19" t="n">
        <v>70050</v>
      </c>
      <c r="AD76" s="19" t="n">
        <v>83700</v>
      </c>
      <c r="AE76" s="19" t="n">
        <v>91990</v>
      </c>
      <c r="AF76" s="19" t="n">
        <v>97990</v>
      </c>
      <c r="AG76" s="21" t="n">
        <v>105827.5</v>
      </c>
      <c r="AH76" s="22" t="n"/>
      <c r="AI76" s="13" t="n"/>
      <c r="AJ76" s="13" t="n"/>
      <c r="AK76" s="13" t="n"/>
      <c r="AL76" s="13" t="n"/>
      <c r="AM76" s="13" t="n"/>
      <c r="AN76" s="13" t="n"/>
      <c r="AO76" s="13" t="n"/>
      <c r="AP76" s="13" t="n"/>
      <c r="AQ76" s="32" t="n"/>
      <c r="AR76" s="32" t="n"/>
      <c r="AS76" s="69" t="n"/>
      <c r="AT76" s="69" t="n"/>
      <c r="AU76" s="69" t="n"/>
      <c r="AV76" s="69" t="n"/>
      <c r="AW76" s="69" t="n"/>
      <c r="AX76" s="69" t="n"/>
      <c r="AY76" s="69" t="n"/>
      <c r="AZ76" s="69" t="n"/>
      <c r="BA76" s="13" t="n"/>
      <c r="BB76" s="68" t="n"/>
    </row>
    <row ht="15.75" outlineLevel="0" r="77">
      <c r="A77" s="2" t="s">
        <v>0</v>
      </c>
      <c r="B77" s="5" t="s">
        <v>3</v>
      </c>
      <c r="C77" s="7" t="s">
        <v>6</v>
      </c>
      <c r="D77" s="9" t="n">
        <f aca="false" ca="false" dt2D="false" dtr="false" t="normal">IFERROR(IF(C76, D76/C76*100, 0), 0)</f>
        <v>200.14285714285714</v>
      </c>
      <c r="E77" s="9" t="n">
        <f aca="false" ca="false" dt2D="false" dtr="false" t="normal">IFERROR(IF(D76, E76/D76*100, 0), 0)</f>
        <v>118.75802997858673</v>
      </c>
      <c r="F77" s="9" t="n">
        <f aca="false" ca="false" dt2D="false" dtr="false" t="normal">IFERROR(IF(E76, F76/E76*100, 0), 0)</f>
        <v>107.16432263493208</v>
      </c>
      <c r="G77" s="9" t="n">
        <f aca="false" ca="false" dt2D="false" dtr="false" t="normal">IFERROR(IF(F76, G76/F76*100, 0), 0)</f>
        <v>106.56309590577678</v>
      </c>
      <c r="H77" s="9" t="n">
        <f aca="false" ca="false" dt2D="false" dtr="false" t="normal">IFERROR(IF(G76, H76/G76*100, 0), 0)</f>
        <v>105.26204987315924</v>
      </c>
      <c r="I77" s="9" t="n">
        <f aca="false" ca="false" dt2D="false" dtr="false" t="normal">IFERROR(IF(H76, I76/H76*100, 0), 0)</f>
        <v>106</v>
      </c>
      <c r="J77" s="7" t="s">
        <v>6</v>
      </c>
      <c r="K77" s="9" t="n">
        <f aca="false" ca="false" dt2D="false" dtr="false" t="normal">IFERROR(IF(J76, K76/J76*100, 0), 0)</f>
        <v>0</v>
      </c>
      <c r="L77" s="9" t="n">
        <f aca="false" ca="false" dt2D="false" dtr="false" t="normal">IFERROR(IF(K76, L76/K76*100, 0), 0)</f>
        <v>0</v>
      </c>
      <c r="M77" s="9" t="n">
        <f aca="false" ca="false" dt2D="false" dtr="false" t="normal">IFERROR(IF(L76, M76/L76*100, 0), 0)</f>
        <v>0</v>
      </c>
      <c r="N77" s="23" t="n"/>
      <c r="O77" s="23" t="n">
        <f aca="false" ca="false" dt2D="false" dtr="false" t="normal">IFERROR(IF(N76, O76/N76*100, 0), 0)</f>
        <v>0</v>
      </c>
      <c r="P77" s="23" t="n">
        <f aca="false" ca="false" dt2D="false" dtr="false" t="normal">IFERROR(IF(O76, P76/O76*100, 0), 0)</f>
        <v>96.487603305785115</v>
      </c>
      <c r="Q77" s="23" t="n">
        <f aca="false" ca="false" dt2D="false" dtr="false" t="normal">IFERROR(IF(P76, Q76/P76*100, 0), 0)</f>
        <v>118.75802997858673</v>
      </c>
      <c r="R77" s="24" t="n"/>
      <c r="S77" s="13" t="n"/>
      <c r="T77" s="13" t="n"/>
      <c r="U77" s="13" t="n"/>
      <c r="V77" s="13" t="n"/>
      <c r="W77" s="13" t="n"/>
      <c r="X77" s="13" t="n"/>
      <c r="Y77" s="13" t="n"/>
      <c r="Z77" s="13" t="n"/>
      <c r="AA77" s="13" t="n"/>
      <c r="AB77" s="28" t="n">
        <v>0</v>
      </c>
      <c r="AC77" s="29" t="n">
        <v>200.14285714285714</v>
      </c>
      <c r="AD77" s="29" t="n">
        <v>119.48608137044967</v>
      </c>
      <c r="AE77" s="29" t="n">
        <v>109.90442054958184</v>
      </c>
      <c r="AF77" s="29" t="n">
        <v>106.52244809218394</v>
      </c>
      <c r="AG77" s="30" t="n">
        <v>107.9982651290948</v>
      </c>
      <c r="AH77" s="31" t="n"/>
      <c r="AI77" s="13" t="n"/>
      <c r="AJ77" s="13" t="n"/>
      <c r="AK77" s="13" t="n"/>
      <c r="AL77" s="13" t="n"/>
      <c r="AM77" s="13" t="n"/>
      <c r="AN77" s="13" t="n"/>
      <c r="AO77" s="13" t="n"/>
      <c r="AP77" s="13" t="n"/>
      <c r="AQ77" s="32" t="n"/>
      <c r="AR77" s="119" t="n"/>
      <c r="AS77" s="65" t="n"/>
      <c r="AT77" s="65" t="n"/>
      <c r="AU77" s="65" t="n"/>
      <c r="AV77" s="65" t="n"/>
      <c r="AW77" s="65" t="n"/>
      <c r="AX77" s="65" t="n"/>
      <c r="AY77" s="70" t="n"/>
      <c r="AZ77" s="68" t="n"/>
      <c r="BA77" s="13" t="n"/>
      <c r="BB77" s="72" t="n"/>
    </row>
    <row ht="15.75" outlineLevel="0" r="78">
      <c r="A78" s="4" t="s">
        <v>56</v>
      </c>
      <c r="B78" s="6" t="s">
        <v>4</v>
      </c>
      <c r="C78" s="8" t="str">
        <f aca="false" ca="false" dt2D="false" dtr="false" t="normal">IF(AB78="", "", AB78)</f>
        <v/>
      </c>
      <c r="D78" s="8" t="str">
        <f aca="false" ca="false" dt2D="false" dtr="false" t="normal">IF(AC78="", "", AC78)</f>
        <v/>
      </c>
      <c r="E78" s="8" t="n"/>
      <c r="F78" s="8" t="n"/>
      <c r="G78" s="8" t="n"/>
      <c r="H78" s="8" t="n"/>
      <c r="I78" s="8" t="n"/>
      <c r="J78" s="8" t="n"/>
      <c r="K78" s="8" t="n"/>
      <c r="L78" s="8" t="n"/>
      <c r="M78" s="8" t="n"/>
      <c r="N78" s="8" t="n"/>
      <c r="O78" s="8" t="n"/>
      <c r="P78" s="8" t="n"/>
      <c r="Q78" s="8" t="n"/>
      <c r="R78" s="15" t="n"/>
      <c r="S78" s="16" t="n">
        <v>0</v>
      </c>
      <c r="T78" s="16" t="n">
        <v>0</v>
      </c>
      <c r="U78" s="16" t="n">
        <v>0</v>
      </c>
      <c r="V78" s="16" t="n">
        <v>0</v>
      </c>
      <c r="W78" s="16" t="n">
        <v>0</v>
      </c>
      <c r="X78" s="16" t="n">
        <v>0</v>
      </c>
      <c r="Y78" s="13" t="n"/>
      <c r="Z78" s="13" t="n"/>
      <c r="AA78" s="13" t="n"/>
      <c r="AB78" s="19" t="s">
        <v>70</v>
      </c>
      <c r="AC78" s="19" t="s">
        <v>70</v>
      </c>
      <c r="AD78" s="19" t="s">
        <v>70</v>
      </c>
      <c r="AE78" s="19" t="s">
        <v>70</v>
      </c>
      <c r="AF78" s="19" t="s">
        <v>70</v>
      </c>
      <c r="AG78" s="21" t="s">
        <v>70</v>
      </c>
      <c r="AH78" s="22" t="n"/>
      <c r="AI78" s="13" t="n"/>
      <c r="AJ78" s="13" t="n"/>
      <c r="AK78" s="13" t="n"/>
      <c r="AL78" s="13" t="n"/>
      <c r="AM78" s="13" t="n"/>
      <c r="AN78" s="13" t="n"/>
      <c r="AO78" s="13" t="n"/>
      <c r="AP78" s="13" t="n"/>
      <c r="AQ78" s="121" t="n"/>
      <c r="AR78" s="121" t="n"/>
      <c r="AS78" s="121" t="n"/>
      <c r="AT78" s="122" t="n"/>
      <c r="AU78" s="89" t="n"/>
      <c r="AV78" s="123" t="n"/>
      <c r="AW78" s="123" t="n"/>
      <c r="AX78" s="123" t="n"/>
      <c r="AY78" s="123" t="n"/>
      <c r="AZ78" s="123" t="n"/>
      <c r="BA78" s="123" t="n"/>
      <c r="BB78" s="123" t="n"/>
    </row>
    <row ht="15.75" outlineLevel="0" r="79">
      <c r="A79" s="2" t="s">
        <v>0</v>
      </c>
      <c r="B79" s="5" t="s">
        <v>3</v>
      </c>
      <c r="C79" s="7" t="s">
        <v>6</v>
      </c>
      <c r="D79" s="9" t="n">
        <f aca="false" ca="false" dt2D="false" dtr="false" t="normal">IFERROR(IF(C78, D78/C78*100, 0), 0)</f>
        <v>0</v>
      </c>
      <c r="E79" s="9" t="n">
        <f aca="false" ca="false" dt2D="false" dtr="false" t="normal">IFERROR(IF(D78, E78/D78*100, 0), 0)</f>
        <v>0</v>
      </c>
      <c r="F79" s="9" t="n">
        <f aca="false" ca="false" dt2D="false" dtr="false" t="normal">IFERROR(IF(E78, F78/E78*100, 0), 0)</f>
        <v>0</v>
      </c>
      <c r="G79" s="9" t="n">
        <f aca="false" ca="false" dt2D="false" dtr="false" t="normal">IFERROR(IF(F78, G78/F78*100, 0), 0)</f>
        <v>0</v>
      </c>
      <c r="H79" s="9" t="n">
        <f aca="false" ca="false" dt2D="false" dtr="false" t="normal">IFERROR(IF(G78, H78/G78*100, 0), 0)</f>
        <v>0</v>
      </c>
      <c r="I79" s="9" t="n">
        <f aca="false" ca="false" dt2D="false" dtr="false" t="normal">IFERROR(IF(H78, I78/H78*100, 0), 0)</f>
        <v>0</v>
      </c>
      <c r="J79" s="7" t="s">
        <v>6</v>
      </c>
      <c r="K79" s="9" t="n">
        <f aca="false" ca="false" dt2D="false" dtr="false" t="normal">IFERROR(IF(J78, K78/J78*100, 0), 0)</f>
        <v>0</v>
      </c>
      <c r="L79" s="9" t="n">
        <f aca="false" ca="false" dt2D="false" dtr="false" t="normal">IFERROR(IF(K78, L78/K78*100, 0), 0)</f>
        <v>0</v>
      </c>
      <c r="M79" s="9" t="n">
        <f aca="false" ca="false" dt2D="false" dtr="false" t="normal">IFERROR(IF(L78, M78/L78*100, 0), 0)</f>
        <v>0</v>
      </c>
      <c r="N79" s="23" t="n"/>
      <c r="O79" s="23" t="n">
        <f aca="false" ca="false" dt2D="false" dtr="false" t="normal">IFERROR(IF(N78, O78/N78*100, 0), 0)</f>
        <v>0</v>
      </c>
      <c r="P79" s="23" t="n">
        <f aca="false" ca="false" dt2D="false" dtr="false" t="normal">IFERROR(IF(O78, P78/O78*100, 0), 0)</f>
        <v>0</v>
      </c>
      <c r="Q79" s="23" t="n">
        <f aca="false" ca="false" dt2D="false" dtr="false" t="normal">IFERROR(IF(P78, Q78/P78*100, 0), 0)</f>
        <v>0</v>
      </c>
      <c r="R79" s="24" t="n"/>
      <c r="S79" s="13" t="n"/>
      <c r="T79" s="13" t="n"/>
      <c r="U79" s="13" t="n"/>
      <c r="V79" s="13" t="n"/>
      <c r="W79" s="13" t="n"/>
      <c r="X79" s="13" t="n"/>
      <c r="Y79" s="13" t="n"/>
      <c r="Z79" s="13" t="n"/>
      <c r="AA79" s="13" t="n"/>
      <c r="AB79" s="28" t="n">
        <v>0</v>
      </c>
      <c r="AC79" s="29" t="n">
        <v>0</v>
      </c>
      <c r="AD79" s="29" t="n">
        <v>0</v>
      </c>
      <c r="AE79" s="29" t="n">
        <v>0</v>
      </c>
      <c r="AF79" s="29" t="n">
        <v>0</v>
      </c>
      <c r="AG79" s="30" t="n">
        <v>0</v>
      </c>
      <c r="AH79" s="31" t="n"/>
      <c r="AI79" s="13" t="n"/>
      <c r="AJ79" s="13" t="n"/>
      <c r="AK79" s="13" t="n"/>
      <c r="AL79" s="13" t="n"/>
      <c r="AM79" s="13" t="n"/>
      <c r="AN79" s="13" t="n"/>
      <c r="AO79" s="13" t="n"/>
      <c r="AP79" s="13" t="n"/>
      <c r="AQ79" s="121" t="n"/>
      <c r="AR79" s="121" t="n"/>
      <c r="AS79" s="121" t="n"/>
      <c r="AT79" s="122" t="n"/>
      <c r="AU79" s="89" t="n"/>
      <c r="AV79" s="123" t="n"/>
      <c r="AW79" s="123" t="n"/>
      <c r="AX79" s="123" t="n"/>
      <c r="AY79" s="123" t="n"/>
      <c r="AZ79" s="123" t="n"/>
      <c r="BA79" s="123" t="n"/>
      <c r="BB79" s="123" t="n"/>
    </row>
    <row ht="15.75" outlineLevel="0" r="80">
      <c r="A80" s="4" t="s">
        <v>85</v>
      </c>
      <c r="B80" s="6" t="s">
        <v>4</v>
      </c>
      <c r="C80" s="8" t="n">
        <f aca="false" ca="false" dt2D="false" dtr="false" t="normal">IF(AB80="", "", AB80)</f>
        <v>34999</v>
      </c>
      <c r="D80" s="8" t="n">
        <f aca="false" ca="false" dt2D="false" dtr="false" t="normal">IF(AC80="", "", AC80)</f>
        <v>42000</v>
      </c>
      <c r="E80" s="8" t="n">
        <v>50144</v>
      </c>
      <c r="F80" s="8" t="n">
        <v>54100</v>
      </c>
      <c r="G80" s="8" t="n">
        <v>57600</v>
      </c>
      <c r="H80" s="8" t="n">
        <v>61600</v>
      </c>
      <c r="I80" s="8" t="n">
        <v>66512</v>
      </c>
      <c r="J80" s="8" t="n"/>
      <c r="K80" s="8" t="n"/>
      <c r="L80" s="8" t="n"/>
      <c r="M80" s="8" t="n"/>
      <c r="N80" s="8" t="n">
        <v>33899</v>
      </c>
      <c r="O80" s="8" t="n">
        <v>37600</v>
      </c>
      <c r="P80" s="8" t="n">
        <v>42060</v>
      </c>
      <c r="Q80" s="8" t="n">
        <v>50074</v>
      </c>
      <c r="R80" s="15" t="n"/>
      <c r="S80" s="16" t="n">
        <v>47386.599999999999</v>
      </c>
      <c r="T80" s="16" t="n">
        <v>61804.900000000001</v>
      </c>
      <c r="U80" s="16" t="n">
        <v>0</v>
      </c>
      <c r="V80" s="16" t="n">
        <v>40862.900000000001</v>
      </c>
      <c r="W80" s="16" t="n">
        <v>51657.599999999999</v>
      </c>
      <c r="X80" s="16" t="n">
        <v>68282.300000000003</v>
      </c>
      <c r="Y80" s="13" t="n"/>
      <c r="Z80" s="13" t="n"/>
      <c r="AA80" s="13" t="n"/>
      <c r="AB80" s="19" t="n">
        <v>34999</v>
      </c>
      <c r="AC80" s="19" t="n">
        <v>42000</v>
      </c>
      <c r="AD80" s="19" t="n">
        <v>50144</v>
      </c>
      <c r="AE80" s="19" t="n">
        <v>56300</v>
      </c>
      <c r="AF80" s="19" t="n">
        <v>61100</v>
      </c>
      <c r="AG80" s="21" t="n">
        <v>66077</v>
      </c>
      <c r="AH80" s="22" t="n"/>
      <c r="AI80" s="13" t="n"/>
      <c r="AJ80" s="13" t="n"/>
      <c r="AK80" s="13" t="n"/>
      <c r="AL80" s="13" t="n"/>
      <c r="AM80" s="13" t="n"/>
      <c r="AN80" s="13" t="n"/>
      <c r="AO80" s="13" t="n"/>
      <c r="AP80" s="13" t="n"/>
      <c r="AQ80" s="32" t="n"/>
      <c r="AR80" s="32" t="n"/>
      <c r="AS80" s="32" t="n"/>
      <c r="AT80" s="63" t="n"/>
      <c r="AU80" s="63" t="n"/>
      <c r="AV80" s="132" t="n"/>
      <c r="AW80" s="132" t="n"/>
      <c r="AX80" s="132" t="n"/>
      <c r="AY80" s="132" t="n"/>
      <c r="AZ80" s="132" t="n"/>
      <c r="BA80" s="132" t="n"/>
      <c r="BB80" s="34" t="n"/>
    </row>
    <row ht="15.75" outlineLevel="0" r="81">
      <c r="A81" s="2" t="s">
        <v>0</v>
      </c>
      <c r="B81" s="5" t="s">
        <v>3</v>
      </c>
      <c r="C81" s="7" t="s">
        <v>6</v>
      </c>
      <c r="D81" s="9" t="n">
        <f aca="false" ca="false" dt2D="false" dtr="false" t="normal">IFERROR(IF(C80, D80/C80*100, 0), 0)</f>
        <v>120.00342866939056</v>
      </c>
      <c r="E81" s="9" t="n">
        <f aca="false" ca="false" dt2D="false" dtr="false" t="normal">IFERROR(IF(D80, E80/D80*100, 0), 0)</f>
        <v>119.39047619047618</v>
      </c>
      <c r="F81" s="9" t="n">
        <f aca="false" ca="false" dt2D="false" dtr="false" t="normal">IFERROR(IF(E80, F80/E80*100, 0), 0)</f>
        <v>107.88927887683472</v>
      </c>
      <c r="G81" s="9" t="n">
        <f aca="false" ca="false" dt2D="false" dtr="false" t="normal">IFERROR(IF(F80, G80/F80*100, 0), 0)</f>
        <v>106.46950092421442</v>
      </c>
      <c r="H81" s="9" t="n">
        <f aca="false" ca="false" dt2D="false" dtr="false" t="normal">IFERROR(IF(G80, H80/G80*100, 0), 0)</f>
        <v>106.94444444444444</v>
      </c>
      <c r="I81" s="9" t="n">
        <f aca="false" ca="false" dt2D="false" dtr="false" t="normal">IFERROR(IF(H80, I80/H80*100, 0), 0)</f>
        <v>107.97402597402596</v>
      </c>
      <c r="J81" s="7" t="s">
        <v>6</v>
      </c>
      <c r="K81" s="9" t="n">
        <f aca="false" ca="false" dt2D="false" dtr="false" t="normal">IFERROR(IF(J80, K80/J80*100, 0), 0)</f>
        <v>0</v>
      </c>
      <c r="L81" s="9" t="n">
        <f aca="false" ca="false" dt2D="false" dtr="false" t="normal">IFERROR(IF(K80, L80/K80*100, 0), 0)</f>
        <v>0</v>
      </c>
      <c r="M81" s="9" t="n">
        <f aca="false" ca="false" dt2D="false" dtr="false" t="normal">IFERROR(IF(L80, M80/L80*100, 0), 0)</f>
        <v>0</v>
      </c>
      <c r="N81" s="23" t="n"/>
      <c r="O81" s="23" t="n">
        <f aca="false" ca="false" dt2D="false" dtr="false" t="normal">IFERROR(IF(N80, O80/N80*100, 0), 0)</f>
        <v>110.91772618661318</v>
      </c>
      <c r="P81" s="23" t="n">
        <f aca="false" ca="false" dt2D="false" dtr="false" t="normal">IFERROR(IF(O80, P80/O80*100, 0), 0)</f>
        <v>111.86170212765958</v>
      </c>
      <c r="Q81" s="23" t="n">
        <f aca="false" ca="false" dt2D="false" dtr="false" t="normal">IFERROR(IF(P80, Q80/P80*100, 0), 0)</f>
        <v>119.05373276271993</v>
      </c>
      <c r="R81" s="24" t="n"/>
      <c r="S81" s="13" t="n"/>
      <c r="T81" s="13" t="n"/>
      <c r="U81" s="13" t="n"/>
      <c r="V81" s="13" t="n"/>
      <c r="W81" s="13" t="n"/>
      <c r="X81" s="13" t="n"/>
      <c r="Y81" s="13" t="n"/>
      <c r="Z81" s="13" t="n"/>
      <c r="AA81" s="13" t="n"/>
      <c r="AB81" s="28" t="n">
        <v>111.46178343949045</v>
      </c>
      <c r="AC81" s="29" t="n">
        <v>120.00342866939056</v>
      </c>
      <c r="AD81" s="29" t="n">
        <v>119.39047619047618</v>
      </c>
      <c r="AE81" s="29" t="n">
        <v>112.27664326738991</v>
      </c>
      <c r="AF81" s="29" t="n">
        <v>108.52575488454707</v>
      </c>
      <c r="AG81" s="30" t="n">
        <v>108.1456628477905</v>
      </c>
      <c r="AH81" s="31" t="n"/>
      <c r="AI81" s="13" t="n"/>
      <c r="AJ81" s="13" t="n"/>
      <c r="AK81" s="13" t="n"/>
      <c r="AL81" s="13" t="n"/>
      <c r="AM81" s="13" t="n"/>
      <c r="AN81" s="13" t="n"/>
      <c r="AO81" s="13" t="n"/>
      <c r="AP81" s="13" t="n"/>
      <c r="AQ81" s="32" t="n"/>
      <c r="AR81" s="32" t="n"/>
      <c r="AS81" s="32" t="n"/>
      <c r="AT81" s="138" t="n"/>
      <c r="AU81" s="139" t="n"/>
      <c r="AV81" s="34" t="n"/>
      <c r="AW81" s="34" t="n"/>
      <c r="AX81" s="34" t="n"/>
      <c r="AY81" s="34" t="n"/>
      <c r="AZ81" s="34" t="n"/>
      <c r="BA81" s="34" t="n"/>
      <c r="BB81" s="34" t="n"/>
    </row>
    <row customHeight="true" ht="36.75" outlineLevel="0" r="82">
      <c r="A82" s="4" t="s">
        <v>108</v>
      </c>
      <c r="B82" s="6" t="s">
        <v>4</v>
      </c>
      <c r="C82" s="8" t="n">
        <f aca="false" ca="false" dt2D="false" dtr="false" t="normal">IF(AB82="", "", AB82)</f>
        <v>47114</v>
      </c>
      <c r="D82" s="8" t="n">
        <f aca="false" ca="false" dt2D="false" dtr="false" t="normal">IF(AC82="", "", AC82)</f>
        <v>56799</v>
      </c>
      <c r="E82" s="8" t="n">
        <v>68492</v>
      </c>
      <c r="F82" s="8" t="n">
        <v>73900</v>
      </c>
      <c r="G82" s="8" t="n">
        <v>78800</v>
      </c>
      <c r="H82" s="8" t="n">
        <v>84000</v>
      </c>
      <c r="I82" s="8" t="n">
        <v>90740</v>
      </c>
      <c r="J82" s="8" t="n"/>
      <c r="K82" s="8" t="n"/>
      <c r="L82" s="8" t="n"/>
      <c r="M82" s="8" t="n"/>
      <c r="N82" s="8" t="n">
        <v>45555</v>
      </c>
      <c r="O82" s="8" t="n">
        <v>51000</v>
      </c>
      <c r="P82" s="8" t="n">
        <v>56799</v>
      </c>
      <c r="Q82" s="8" t="n">
        <v>68090</v>
      </c>
      <c r="R82" s="15" t="n"/>
      <c r="S82" s="16" t="n">
        <v>53019</v>
      </c>
      <c r="T82" s="16" t="n">
        <v>64427.900000000001</v>
      </c>
      <c r="U82" s="16" t="n">
        <v>0</v>
      </c>
      <c r="V82" s="16" t="n">
        <v>48438.5</v>
      </c>
      <c r="W82" s="16" t="n">
        <v>57028.699999999997</v>
      </c>
      <c r="X82" s="16" t="n">
        <v>66139.600000000006</v>
      </c>
      <c r="Y82" s="13" t="n"/>
      <c r="Z82" s="13" t="n"/>
      <c r="AA82" s="13" t="n"/>
      <c r="AB82" s="19" t="n">
        <v>47114</v>
      </c>
      <c r="AC82" s="19" t="n">
        <v>56799</v>
      </c>
      <c r="AD82" s="19" t="n">
        <v>69097</v>
      </c>
      <c r="AE82" s="19" t="n">
        <v>78000</v>
      </c>
      <c r="AF82" s="19" t="n">
        <v>87000</v>
      </c>
      <c r="AG82" s="21" t="n">
        <v>94375</v>
      </c>
      <c r="AH82" s="22" t="n"/>
      <c r="AI82" s="13" t="n"/>
      <c r="AJ82" s="13" t="n"/>
      <c r="AK82" s="13" t="n"/>
      <c r="AL82" s="13" t="n"/>
      <c r="AM82" s="13" t="n"/>
      <c r="AN82" s="13" t="n"/>
      <c r="AO82" s="13" t="n"/>
      <c r="AP82" s="13" t="n"/>
      <c r="AQ82" s="32" t="n"/>
      <c r="AR82" s="32" t="n"/>
      <c r="AS82" s="32" t="n"/>
      <c r="AT82" s="141" t="n"/>
      <c r="AU82" s="141" t="n"/>
      <c r="AV82" s="132" t="n"/>
      <c r="AW82" s="132" t="n"/>
      <c r="AX82" s="132" t="n"/>
      <c r="AY82" s="132" t="n"/>
      <c r="AZ82" s="132" t="n"/>
      <c r="BA82" s="132" t="n"/>
      <c r="BB82" s="34" t="n"/>
    </row>
    <row ht="15.75" outlineLevel="0" r="83">
      <c r="A83" s="2" t="s">
        <v>0</v>
      </c>
      <c r="B83" s="5" t="s">
        <v>3</v>
      </c>
      <c r="C83" s="7" t="s">
        <v>6</v>
      </c>
      <c r="D83" s="9" t="n">
        <f aca="false" ca="false" dt2D="false" dtr="false" t="normal">IFERROR(IF(C82, D82/C82*100, 0), 0)</f>
        <v>120.55652247739526</v>
      </c>
      <c r="E83" s="9" t="n">
        <f aca="false" ca="false" dt2D="false" dtr="false" t="normal">IFERROR(IF(D82, E82/D82*100, 0), 0)</f>
        <v>120.58663004630364</v>
      </c>
      <c r="F83" s="9" t="n">
        <f aca="false" ca="false" dt2D="false" dtr="false" t="normal">IFERROR(IF(E82, F82/E82*100, 0), 0)</f>
        <v>107.89581264965251</v>
      </c>
      <c r="G83" s="9" t="n">
        <f aca="false" ca="false" dt2D="false" dtr="false" t="normal">IFERROR(IF(F82, G82/F82*100, 0), 0)</f>
        <v>106.63058186738836</v>
      </c>
      <c r="H83" s="9" t="n">
        <f aca="false" ca="false" dt2D="false" dtr="false" t="normal">IFERROR(IF(G82, H82/G82*100, 0), 0)</f>
        <v>106.59898477157361</v>
      </c>
      <c r="I83" s="9" t="n">
        <f aca="false" ca="false" dt2D="false" dtr="false" t="normal">IFERROR(IF(H82, I82/H82*100, 0), 0)</f>
        <v>108.02380952380952</v>
      </c>
      <c r="J83" s="7" t="s">
        <v>6</v>
      </c>
      <c r="K83" s="9" t="n">
        <f aca="false" ca="false" dt2D="false" dtr="false" t="normal">IFERROR(IF(J82, K82/J82*100, 0), 0)</f>
        <v>0</v>
      </c>
      <c r="L83" s="9" t="n">
        <f aca="false" ca="false" dt2D="false" dtr="false" t="normal">IFERROR(IF(K82, L82/K82*100, 0), 0)</f>
        <v>0</v>
      </c>
      <c r="M83" s="9" t="n">
        <f aca="false" ca="false" dt2D="false" dtr="false" t="normal">IFERROR(IF(L82, M82/L82*100, 0), 0)</f>
        <v>0</v>
      </c>
      <c r="N83" s="23" t="n"/>
      <c r="O83" s="23" t="n">
        <f aca="false" ca="false" dt2D="false" dtr="false" t="normal">IFERROR(IF(N82, O82/N82*100, 0), 0)</f>
        <v>111.95258478761936</v>
      </c>
      <c r="P83" s="23" t="n">
        <f aca="false" ca="false" dt2D="false" dtr="false" t="normal">IFERROR(IF(O82, P82/O82*100, 0), 0)</f>
        <v>111.37058823529411</v>
      </c>
      <c r="Q83" s="23" t="n">
        <f aca="false" ca="false" dt2D="false" dtr="false" t="normal">IFERROR(IF(P82, Q82/P82*100, 0), 0)</f>
        <v>119.87887110688568</v>
      </c>
      <c r="R83" s="24" t="n"/>
      <c r="S83" s="13" t="n"/>
      <c r="T83" s="13" t="n"/>
      <c r="U83" s="13" t="n"/>
      <c r="V83" s="13" t="n"/>
      <c r="W83" s="13" t="n"/>
      <c r="X83" s="13" t="n"/>
      <c r="Y83" s="13" t="n"/>
      <c r="Z83" s="13" t="n"/>
      <c r="AA83" s="13" t="n"/>
      <c r="AB83" s="28" t="n">
        <v>111.1179245283019</v>
      </c>
      <c r="AC83" s="29" t="n">
        <v>120.55652247739526</v>
      </c>
      <c r="AD83" s="29" t="n">
        <v>121.65178964418388</v>
      </c>
      <c r="AE83" s="29" t="n">
        <v>112.88478515709799</v>
      </c>
      <c r="AF83" s="29" t="n">
        <v>111.53846153846155</v>
      </c>
      <c r="AG83" s="30" t="n">
        <v>108.47701149425288</v>
      </c>
      <c r="AH83" s="31" t="n"/>
      <c r="AI83" s="13" t="n"/>
      <c r="AJ83" s="13" t="n"/>
      <c r="AK83" s="13" t="n"/>
      <c r="AL83" s="13" t="n"/>
      <c r="AM83" s="13" t="n"/>
      <c r="AN83" s="13" t="n"/>
      <c r="AO83" s="13" t="n"/>
      <c r="AP83" s="13" t="n"/>
      <c r="AQ83" s="32" t="n"/>
      <c r="AR83" s="32" t="n"/>
      <c r="AS83" s="32" t="n"/>
      <c r="AT83" s="141" t="n"/>
      <c r="AU83" s="141" t="n"/>
      <c r="AV83" s="132" t="n"/>
      <c r="AW83" s="132" t="n"/>
      <c r="AX83" s="132" t="n"/>
      <c r="AY83" s="132" t="n"/>
      <c r="AZ83" s="132" t="n"/>
      <c r="BA83" s="132" t="n"/>
      <c r="BB83" s="34" t="n"/>
    </row>
    <row customHeight="true" ht="45.75" outlineLevel="0" r="84">
      <c r="A84" s="4" t="s">
        <v>126</v>
      </c>
      <c r="B84" s="6" t="s">
        <v>4</v>
      </c>
      <c r="C84" s="8" t="n">
        <f aca="false" ca="false" dt2D="false" dtr="false" t="normal">IF(AB84="", "", AB84)</f>
        <v>47000</v>
      </c>
      <c r="D84" s="8" t="n">
        <f aca="false" ca="false" dt2D="false" dtr="false" t="normal">IF(AC84="", "", AC84)</f>
        <v>65930</v>
      </c>
      <c r="E84" s="8" t="n">
        <v>78620</v>
      </c>
      <c r="F84" s="8" t="n">
        <v>84700</v>
      </c>
      <c r="G84" s="8" t="n">
        <v>90400</v>
      </c>
      <c r="H84" s="8" t="n">
        <v>97000</v>
      </c>
      <c r="I84" s="8" t="n">
        <v>105510</v>
      </c>
      <c r="J84" s="8" t="n"/>
      <c r="K84" s="8" t="n"/>
      <c r="L84" s="8" t="n"/>
      <c r="M84" s="8" t="n"/>
      <c r="N84" s="8" t="n">
        <v>43900</v>
      </c>
      <c r="O84" s="8" t="n">
        <v>50000</v>
      </c>
      <c r="P84" s="8" t="n">
        <v>65799</v>
      </c>
      <c r="Q84" s="8" t="n">
        <v>78000</v>
      </c>
      <c r="R84" s="15" t="n"/>
      <c r="S84" s="16" t="n">
        <v>48832.900000000001</v>
      </c>
      <c r="T84" s="16" t="n">
        <v>63074</v>
      </c>
      <c r="U84" s="16" t="n">
        <v>0</v>
      </c>
      <c r="V84" s="16" t="n">
        <v>46270.800000000003</v>
      </c>
      <c r="W84" s="16" t="n">
        <v>46798.699999999997</v>
      </c>
      <c r="X84" s="16" t="n">
        <v>65254.300000000003</v>
      </c>
      <c r="Y84" s="13" t="n"/>
      <c r="Z84" s="13" t="n"/>
      <c r="AA84" s="13" t="n"/>
      <c r="AB84" s="19" t="n">
        <v>47000</v>
      </c>
      <c r="AC84" s="19" t="n">
        <v>65930</v>
      </c>
      <c r="AD84" s="19" t="n">
        <v>78650</v>
      </c>
      <c r="AE84" s="19" t="n">
        <v>87800</v>
      </c>
      <c r="AF84" s="19" t="n">
        <v>95500</v>
      </c>
      <c r="AG84" s="21" t="n">
        <v>103170</v>
      </c>
      <c r="AH84" s="22" t="n"/>
      <c r="AI84" s="13" t="n"/>
      <c r="AJ84" s="13" t="n"/>
      <c r="AK84" s="13" t="n"/>
      <c r="AL84" s="13" t="n"/>
      <c r="AM84" s="13" t="n"/>
      <c r="AN84" s="13" t="n"/>
      <c r="AO84" s="13" t="n"/>
      <c r="AP84" s="13" t="n"/>
      <c r="AQ84" s="32" t="n"/>
      <c r="AR84" s="32" t="n"/>
      <c r="AS84" s="32" t="n"/>
      <c r="AT84" s="33" t="n"/>
      <c r="AU84" s="33" t="n"/>
      <c r="AV84" s="34" t="n"/>
      <c r="AW84" s="34" t="n"/>
      <c r="AX84" s="34" t="n"/>
      <c r="AY84" s="34" t="n"/>
      <c r="AZ84" s="34" t="n"/>
      <c r="BA84" s="34" t="n"/>
      <c r="BB84" s="34" t="n"/>
    </row>
    <row ht="15.75" outlineLevel="0" r="85">
      <c r="A85" s="2" t="s">
        <v>0</v>
      </c>
      <c r="B85" s="5" t="s">
        <v>3</v>
      </c>
      <c r="C85" s="7" t="s">
        <v>6</v>
      </c>
      <c r="D85" s="9" t="n">
        <f aca="false" ca="false" dt2D="false" dtr="false" t="normal">IFERROR(IF(C84, D84/C84*100, 0), 0)</f>
        <v>140.27659574468086</v>
      </c>
      <c r="E85" s="9" t="n">
        <f aca="false" ca="false" dt2D="false" dtr="false" t="normal">IFERROR(IF(D84, E84/D84*100, 0), 0)</f>
        <v>119.24768694069468</v>
      </c>
      <c r="F85" s="9" t="n">
        <f aca="false" ca="false" dt2D="false" dtr="false" t="normal">IFERROR(IF(E84, F84/E84*100, 0), 0)</f>
        <v>107.7334011701857</v>
      </c>
      <c r="G85" s="9" t="n">
        <f aca="false" ca="false" dt2D="false" dtr="false" t="normal">IFERROR(IF(F84, G84/F84*100, 0), 0)</f>
        <v>106.72963400236128</v>
      </c>
      <c r="H85" s="9" t="n">
        <f aca="false" ca="false" dt2D="false" dtr="false" t="normal">IFERROR(IF(G84, H84/G84*100, 0), 0)</f>
        <v>107.30088495575221</v>
      </c>
      <c r="I85" s="9" t="n">
        <f aca="false" ca="false" dt2D="false" dtr="false" t="normal">IFERROR(IF(H84, I84/H84*100, 0), 0)</f>
        <v>108.77319587628867</v>
      </c>
      <c r="J85" s="7" t="s">
        <v>6</v>
      </c>
      <c r="K85" s="9" t="n">
        <f aca="false" ca="false" dt2D="false" dtr="false" t="normal">IFERROR(IF(J84, K84/J84*100, 0), 0)</f>
        <v>0</v>
      </c>
      <c r="L85" s="9" t="n">
        <f aca="false" ca="false" dt2D="false" dtr="false" t="normal">IFERROR(IF(K84, L84/K84*100, 0), 0)</f>
        <v>0</v>
      </c>
      <c r="M85" s="9" t="n">
        <f aca="false" ca="false" dt2D="false" dtr="false" t="normal">IFERROR(IF(L84, M84/L84*100, 0), 0)</f>
        <v>0</v>
      </c>
      <c r="N85" s="23" t="n"/>
      <c r="O85" s="23" t="n">
        <f aca="false" ca="false" dt2D="false" dtr="false" t="normal">IFERROR(IF(N84, O84/N84*100, 0), 0)</f>
        <v>113.89521640091115</v>
      </c>
      <c r="P85" s="23" t="n">
        <f aca="false" ca="false" dt2D="false" dtr="false" t="normal">IFERROR(IF(O84, P84/O84*100, 0), 0)</f>
        <v>131.59799999999998</v>
      </c>
      <c r="Q85" s="23" t="n">
        <f aca="false" ca="false" dt2D="false" dtr="false" t="normal">IFERROR(IF(P84, Q84/P84*100, 0), 0)</f>
        <v>118.54283499749236</v>
      </c>
      <c r="R85" s="24" t="n"/>
      <c r="S85" s="13" t="n"/>
      <c r="T85" s="13" t="n"/>
      <c r="U85" s="13" t="n"/>
      <c r="V85" s="13" t="n"/>
      <c r="W85" s="13" t="n"/>
      <c r="X85" s="13" t="n"/>
      <c r="Y85" s="13" t="n"/>
      <c r="Z85" s="13" t="n"/>
      <c r="AA85" s="13" t="n"/>
      <c r="AB85" s="28" t="n">
        <v>111.90476190476191</v>
      </c>
      <c r="AC85" s="29" t="n">
        <v>140.27659574468086</v>
      </c>
      <c r="AD85" s="29" t="n">
        <v>119.29318974670105</v>
      </c>
      <c r="AE85" s="29" t="n">
        <v>111.63382072472983</v>
      </c>
      <c r="AF85" s="29" t="n">
        <v>108.76993166287016</v>
      </c>
      <c r="AG85" s="30" t="n">
        <v>108.03141361256546</v>
      </c>
      <c r="AH85" s="31" t="n"/>
      <c r="AI85" s="13" t="n"/>
      <c r="AJ85" s="13" t="n"/>
      <c r="AK85" s="13" t="n"/>
      <c r="AL85" s="13" t="n"/>
      <c r="AM85" s="13" t="n"/>
      <c r="AN85" s="13" t="n"/>
      <c r="AO85" s="13" t="n"/>
      <c r="AP85" s="13" t="n"/>
      <c r="AQ85" s="32" t="n"/>
      <c r="AR85" s="32" t="n"/>
      <c r="AS85" s="32" t="n"/>
      <c r="AT85" s="63" t="n"/>
      <c r="AU85" s="63" t="n"/>
      <c r="AV85" s="132" t="n"/>
      <c r="AW85" s="132" t="n"/>
      <c r="AX85" s="132" t="n"/>
      <c r="AY85" s="132" t="n"/>
      <c r="AZ85" s="132" t="n"/>
      <c r="BA85" s="132" t="n"/>
      <c r="BB85" s="34" t="n"/>
    </row>
    <row ht="15.75" outlineLevel="0" r="86">
      <c r="A86" s="146" t="s">
        <v>11</v>
      </c>
      <c r="B86" s="147" t="s">
        <v>4</v>
      </c>
      <c r="C86" s="148" t="n">
        <f aca="false" ca="false" dt2D="false" dtr="false" t="normal">IF(AB86="", "", AB86)</f>
        <v>41200</v>
      </c>
      <c r="D86" s="148" t="n">
        <f aca="false" ca="false" dt2D="false" dtr="false" t="normal">IF(AC86="", "", AC86)</f>
        <v>49000</v>
      </c>
      <c r="E86" s="148" t="n">
        <v>58400</v>
      </c>
      <c r="F86" s="148" t="n">
        <v>63000</v>
      </c>
      <c r="G86" s="148" t="n">
        <v>67126</v>
      </c>
      <c r="H86" s="148" t="n">
        <v>72750</v>
      </c>
      <c r="I86" s="148" t="n">
        <v>77631.25</v>
      </c>
      <c r="J86" s="148" t="n"/>
      <c r="K86" s="148" t="n"/>
      <c r="L86" s="148" t="n"/>
      <c r="M86" s="148" t="n"/>
      <c r="N86" s="148" t="n">
        <v>40000</v>
      </c>
      <c r="O86" s="148" t="n">
        <v>45000</v>
      </c>
      <c r="P86" s="148" t="n">
        <v>49000</v>
      </c>
      <c r="Q86" s="148" t="n">
        <v>67000</v>
      </c>
      <c r="R86" s="15" t="n"/>
      <c r="S86" s="16" t="n">
        <v>58412.199999999997</v>
      </c>
      <c r="T86" s="16" t="n">
        <v>91437.800000000003</v>
      </c>
      <c r="U86" s="16" t="n">
        <v>0</v>
      </c>
      <c r="V86" s="16" t="n">
        <v>47299</v>
      </c>
      <c r="W86" s="16" t="n">
        <v>70382.800000000003</v>
      </c>
      <c r="X86" s="16" t="n">
        <v>87311</v>
      </c>
      <c r="Y86" s="13" t="n"/>
      <c r="Z86" s="13" t="n"/>
      <c r="AA86" s="13" t="n"/>
      <c r="AB86" s="19" t="n">
        <v>41200</v>
      </c>
      <c r="AC86" s="19" t="n">
        <v>49000</v>
      </c>
      <c r="AD86" s="19" t="n">
        <v>58905</v>
      </c>
      <c r="AE86" s="19" t="n">
        <v>66500</v>
      </c>
      <c r="AF86" s="19" t="n">
        <v>72500</v>
      </c>
      <c r="AG86" s="21" t="n">
        <v>78250</v>
      </c>
      <c r="AH86" s="22" t="n"/>
      <c r="AI86" s="13" t="n"/>
      <c r="AJ86" s="13" t="n"/>
      <c r="AK86" s="13" t="n"/>
      <c r="AL86" s="13" t="n"/>
      <c r="AM86" s="13" t="n"/>
      <c r="AN86" s="13" t="n"/>
      <c r="AO86" s="13" t="n"/>
      <c r="AP86" s="13" t="n"/>
      <c r="AQ86" s="32" t="n"/>
      <c r="AR86" s="32" t="n"/>
      <c r="AS86" s="32" t="n"/>
      <c r="AT86" s="33" t="n"/>
      <c r="AU86" s="33" t="n"/>
      <c r="AV86" s="149" t="n"/>
      <c r="AW86" s="34" t="n"/>
      <c r="AX86" s="34" t="n"/>
      <c r="AY86" s="34" t="n"/>
      <c r="AZ86" s="34" t="n"/>
      <c r="BA86" s="34" t="n"/>
      <c r="BB86" s="34" t="n"/>
    </row>
    <row ht="15.75" outlineLevel="0" r="87">
      <c r="A87" s="150" t="n"/>
      <c r="B87" s="151" t="n"/>
      <c r="C87" s="152" t="n"/>
      <c r="D87" s="153" t="n"/>
      <c r="E87" s="153" t="n"/>
      <c r="F87" s="153" t="n"/>
      <c r="G87" s="153" t="n"/>
      <c r="H87" s="153" t="n"/>
      <c r="I87" s="153" t="n"/>
      <c r="J87" s="152" t="n"/>
      <c r="K87" s="153" t="n"/>
      <c r="L87" s="153" t="n"/>
      <c r="M87" s="153" t="n"/>
      <c r="N87" s="154" t="n"/>
      <c r="O87" s="154" t="n"/>
      <c r="P87" s="154" t="n"/>
      <c r="Q87" s="154" t="n"/>
      <c r="R87" s="24" t="n"/>
      <c r="S87" s="13" t="n"/>
      <c r="T87" s="13" t="n"/>
      <c r="U87" s="13" t="n"/>
      <c r="V87" s="13" t="n"/>
      <c r="W87" s="13" t="n"/>
      <c r="X87" s="13" t="n"/>
      <c r="Y87" s="13" t="n"/>
      <c r="Z87" s="13" t="n"/>
      <c r="AA87" s="13" t="n"/>
      <c r="AB87" s="28" t="n"/>
      <c r="AC87" s="29" t="n"/>
      <c r="AD87" s="29" t="n"/>
      <c r="AE87" s="29" t="n"/>
      <c r="AF87" s="29" t="n"/>
      <c r="AG87" s="30" t="n"/>
      <c r="AH87" s="31" t="n"/>
      <c r="AI87" s="13" t="n"/>
      <c r="AJ87" s="13" t="n"/>
      <c r="AK87" s="13" t="n"/>
      <c r="AL87" s="13" t="n"/>
      <c r="AM87" s="13" t="n"/>
      <c r="AN87" s="13" t="n"/>
      <c r="AO87" s="13" t="n"/>
      <c r="AP87" s="13" t="n"/>
      <c r="AQ87" s="32" t="n"/>
      <c r="AR87" s="32" t="n"/>
      <c r="AS87" s="32" t="n"/>
      <c r="AT87" s="63" t="n"/>
      <c r="AU87" s="63" t="n"/>
      <c r="AV87" s="132" t="n"/>
      <c r="AW87" s="132" t="n"/>
      <c r="AX87" s="132" t="n"/>
      <c r="AY87" s="132" t="n"/>
      <c r="AZ87" s="132" t="n"/>
      <c r="BA87" s="132" t="n"/>
      <c r="BB87" s="34" t="n"/>
    </row>
    <row ht="15.75" outlineLevel="0" r="88">
      <c r="A88" s="155" t="n">
        <v>67</v>
      </c>
      <c r="B88" s="156" t="s"/>
      <c r="C88" s="157" t="s"/>
      <c r="D88" s="158" t="s"/>
      <c r="E88" s="159" t="s"/>
      <c r="F88" s="160" t="s"/>
      <c r="G88" s="161" t="s"/>
      <c r="H88" s="162" t="s"/>
      <c r="I88" s="163" t="s"/>
      <c r="J88" s="164" t="s"/>
      <c r="K88" s="165" t="s"/>
      <c r="L88" s="166" t="s"/>
      <c r="M88" s="167" t="s"/>
      <c r="N88" s="168" t="s"/>
      <c r="O88" s="169" t="s"/>
      <c r="P88" s="170" t="s"/>
      <c r="Q88" s="171" t="s"/>
      <c r="R88" s="24" t="n"/>
      <c r="S88" s="13" t="n"/>
      <c r="T88" s="13" t="n"/>
      <c r="U88" s="13" t="n"/>
      <c r="V88" s="13" t="n"/>
      <c r="W88" s="13" t="n"/>
      <c r="X88" s="13" t="n"/>
      <c r="Y88" s="13" t="n"/>
      <c r="Z88" s="13" t="n"/>
      <c r="AA88" s="13" t="n"/>
      <c r="AB88" s="28" t="n"/>
      <c r="AC88" s="29" t="n"/>
      <c r="AD88" s="29" t="n"/>
      <c r="AE88" s="29" t="n"/>
      <c r="AF88" s="29" t="n"/>
      <c r="AG88" s="30" t="n"/>
      <c r="AH88" s="31" t="n"/>
      <c r="AI88" s="13" t="n"/>
      <c r="AJ88" s="13" t="n"/>
      <c r="AK88" s="13" t="n"/>
      <c r="AL88" s="13" t="n"/>
      <c r="AM88" s="13" t="n"/>
      <c r="AN88" s="13" t="n"/>
      <c r="AO88" s="13" t="n"/>
      <c r="AP88" s="13" t="n"/>
      <c r="AQ88" s="32" t="n"/>
      <c r="AR88" s="32" t="n"/>
      <c r="AS88" s="32" t="n"/>
      <c r="AT88" s="63" t="n"/>
      <c r="AU88" s="63" t="n"/>
      <c r="AV88" s="132" t="n"/>
      <c r="AW88" s="132" t="n"/>
      <c r="AX88" s="132" t="n"/>
      <c r="AY88" s="132" t="n"/>
      <c r="AZ88" s="132" t="n"/>
      <c r="BA88" s="132" t="n"/>
      <c r="BB88" s="34" t="n"/>
    </row>
    <row ht="15.75" outlineLevel="0" r="89">
      <c r="A89" s="2" t="s">
        <v>0</v>
      </c>
      <c r="B89" s="5" t="s">
        <v>3</v>
      </c>
      <c r="C89" s="7" t="s">
        <v>6</v>
      </c>
      <c r="D89" s="9" t="n">
        <f aca="false" ca="false" dt2D="false" dtr="false" t="normal">IFERROR(IF(C86, D86/C86*100, 0), 0)</f>
        <v>118.93203883495144</v>
      </c>
      <c r="E89" s="9" t="n">
        <f aca="false" ca="false" dt2D="false" dtr="false" t="normal">IFERROR(IF(D86, E86/D86*100, 0), 0)</f>
        <v>119.18367346938777</v>
      </c>
      <c r="F89" s="9" t="n">
        <f aca="false" ca="false" dt2D="false" dtr="false" t="normal">IFERROR(IF(E86, F86/E86*100, 0), 0)</f>
        <v>107.87671232876713</v>
      </c>
      <c r="G89" s="9" t="n">
        <f aca="false" ca="false" dt2D="false" dtr="false" t="normal">IFERROR(IF(F86, G86/F86*100, 0), 0)</f>
        <v>106.54920634920634</v>
      </c>
      <c r="H89" s="9" t="n">
        <f aca="false" ca="false" dt2D="false" dtr="false" t="normal">IFERROR(IF(G86, H86/G86*100, 0), 0)</f>
        <v>108.37827369424664</v>
      </c>
      <c r="I89" s="9" t="n">
        <f aca="false" ca="false" dt2D="false" dtr="false" t="normal">IFERROR(IF(H86, I86/H86*100, 0), 0)</f>
        <v>106.70962199312714</v>
      </c>
      <c r="J89" s="7" t="s">
        <v>6</v>
      </c>
      <c r="K89" s="9" t="n">
        <f aca="false" ca="false" dt2D="false" dtr="false" t="normal">IFERROR(IF(J86, K86/J86*100, 0), 0)</f>
        <v>0</v>
      </c>
      <c r="L89" s="9" t="n">
        <f aca="false" ca="false" dt2D="false" dtr="false" t="normal">IFERROR(IF(K86, L86/K86*100, 0), 0)</f>
        <v>0</v>
      </c>
      <c r="M89" s="9" t="n">
        <f aca="false" ca="false" dt2D="false" dtr="false" t="normal">IFERROR(IF(L86, M86/L86*100, 0), 0)</f>
        <v>0</v>
      </c>
      <c r="N89" s="23" t="n"/>
      <c r="O89" s="23" t="n">
        <f aca="false" ca="false" dt2D="false" dtr="false" t="normal">IFERROR(IF(N86, O86/N86*100, 0), 0)</f>
        <v>112.5</v>
      </c>
      <c r="P89" s="23" t="n">
        <f aca="false" ca="false" dt2D="false" dtr="false" t="normal">IFERROR(IF(O86, P86/O86*100, 0), 0)</f>
        <v>108.88888888888889</v>
      </c>
      <c r="Q89" s="23" t="n">
        <f aca="false" ca="false" dt2D="false" dtr="false" t="normal">IFERROR(IF(P86, Q86/P86*100, 0), 0)</f>
        <v>136.73469387755102</v>
      </c>
      <c r="R89" s="24" t="n"/>
      <c r="S89" s="13" t="n"/>
      <c r="T89" s="13" t="n"/>
      <c r="U89" s="13" t="n"/>
      <c r="V89" s="13" t="n"/>
      <c r="W89" s="13" t="n"/>
      <c r="X89" s="13" t="n"/>
      <c r="Y89" s="13" t="n"/>
      <c r="Z89" s="13" t="n"/>
      <c r="AA89" s="13" t="n"/>
      <c r="AB89" s="28" t="n">
        <v>112.26158038147138</v>
      </c>
      <c r="AC89" s="29" t="n">
        <v>118.93203883495144</v>
      </c>
      <c r="AD89" s="29" t="n">
        <v>120.21428571428572</v>
      </c>
      <c r="AE89" s="29" t="n">
        <v>112.89364230540701</v>
      </c>
      <c r="AF89" s="29" t="n">
        <v>109.02255639097744</v>
      </c>
      <c r="AG89" s="30" t="n">
        <v>107.93103448275862</v>
      </c>
      <c r="AH89" s="31" t="n"/>
      <c r="AI89" s="13" t="n"/>
      <c r="AJ89" s="13" t="n"/>
      <c r="AK89" s="13" t="n"/>
      <c r="AL89" s="13" t="n"/>
      <c r="AM89" s="13" t="n"/>
      <c r="AN89" s="13" t="n"/>
      <c r="AO89" s="13" t="n"/>
      <c r="AP89" s="13" t="n"/>
      <c r="AQ89" s="32" t="n"/>
      <c r="AR89" s="32" t="n"/>
      <c r="AS89" s="32" t="n"/>
      <c r="AT89" s="138" t="n"/>
      <c r="AU89" s="141" t="n"/>
      <c r="AV89" s="34" t="n"/>
      <c r="AW89" s="34" t="n"/>
      <c r="AX89" s="34" t="n"/>
      <c r="AY89" s="34" t="n"/>
      <c r="AZ89" s="34" t="n"/>
      <c r="BA89" s="34" t="n"/>
      <c r="BB89" s="34" t="n"/>
    </row>
    <row customHeight="true" ht="37.5" outlineLevel="0" r="90">
      <c r="A90" s="4" t="s">
        <v>42</v>
      </c>
      <c r="B90" s="6" t="s">
        <v>4</v>
      </c>
      <c r="C90" s="8" t="n">
        <f aca="false" ca="false" dt2D="false" dtr="false" t="normal">IF(AB90="", "", AB90)</f>
        <v>43200</v>
      </c>
      <c r="D90" s="8" t="n">
        <f aca="false" ca="false" dt2D="false" dtr="false" t="normal">IF(AC90="", "", AC90)</f>
        <v>51000</v>
      </c>
      <c r="E90" s="8" t="n">
        <v>60050</v>
      </c>
      <c r="F90" s="8" t="n">
        <v>64750</v>
      </c>
      <c r="G90" s="8" t="n">
        <v>69000</v>
      </c>
      <c r="H90" s="8" t="n">
        <v>74790</v>
      </c>
      <c r="I90" s="8" t="n">
        <v>80000</v>
      </c>
      <c r="J90" s="8" t="n"/>
      <c r="K90" s="8" t="n"/>
      <c r="L90" s="8" t="n"/>
      <c r="M90" s="8" t="n"/>
      <c r="N90" s="8" t="n">
        <v>38050</v>
      </c>
      <c r="O90" s="8" t="n">
        <v>41765</v>
      </c>
      <c r="P90" s="8" t="n">
        <v>51000</v>
      </c>
      <c r="Q90" s="8" t="n">
        <v>60420</v>
      </c>
      <c r="R90" s="15" t="n"/>
      <c r="S90" s="16" t="n">
        <v>58107.099999999999</v>
      </c>
      <c r="T90" s="16" t="n">
        <v>71104</v>
      </c>
      <c r="U90" s="16" t="n">
        <v>0</v>
      </c>
      <c r="V90" s="16" t="n">
        <v>52119.199999999997</v>
      </c>
      <c r="W90" s="16" t="n">
        <v>65392.400000000001</v>
      </c>
      <c r="X90" s="16" t="n">
        <v>74862.100000000006</v>
      </c>
      <c r="Y90" s="13" t="n"/>
      <c r="Z90" s="13" t="n"/>
      <c r="AA90" s="13" t="n"/>
      <c r="AB90" s="19" t="n">
        <v>43200</v>
      </c>
      <c r="AC90" s="19" t="n">
        <v>51000</v>
      </c>
      <c r="AD90" s="19" t="n">
        <v>60990</v>
      </c>
      <c r="AE90" s="19" t="n">
        <v>67990</v>
      </c>
      <c r="AF90" s="19" t="n">
        <v>73790</v>
      </c>
      <c r="AG90" s="21" t="n">
        <v>79640</v>
      </c>
      <c r="AH90" s="22" t="n"/>
      <c r="AI90" s="13" t="n"/>
      <c r="AJ90" s="13" t="n"/>
      <c r="AK90" s="13" t="n"/>
      <c r="AL90" s="13" t="n"/>
      <c r="AM90" s="13" t="n"/>
      <c r="AN90" s="13" t="n"/>
      <c r="AO90" s="13" t="n"/>
      <c r="AP90" s="13" t="n"/>
      <c r="AQ90" s="32" t="n"/>
      <c r="AR90" s="32" t="n"/>
      <c r="AS90" s="32" t="n"/>
      <c r="AT90" s="172" t="n"/>
      <c r="AU90" s="33" t="n"/>
      <c r="AV90" s="34" t="n"/>
      <c r="AW90" s="34" t="n"/>
      <c r="AX90" s="34" t="n"/>
      <c r="AY90" s="34" t="n"/>
      <c r="AZ90" s="34" t="n"/>
      <c r="BA90" s="34" t="n"/>
      <c r="BB90" s="34" t="n"/>
    </row>
    <row ht="15.75" outlineLevel="0" r="91">
      <c r="A91" s="2" t="s">
        <v>0</v>
      </c>
      <c r="B91" s="5" t="s">
        <v>3</v>
      </c>
      <c r="C91" s="7" t="s">
        <v>6</v>
      </c>
      <c r="D91" s="9" t="n">
        <f aca="false" ca="false" dt2D="false" dtr="false" t="normal">IFERROR(IF(C90, D90/C90*100, 0), 0)</f>
        <v>118.05555555555556</v>
      </c>
      <c r="E91" s="9" t="n">
        <f aca="false" ca="false" dt2D="false" dtr="false" t="normal">IFERROR(IF(D90, E90/D90*100, 0), 0)</f>
        <v>117.74509803921569</v>
      </c>
      <c r="F91" s="9" t="n">
        <f aca="false" ca="false" dt2D="false" dtr="false" t="normal">IFERROR(IF(E90, F90/E90*100, 0), 0)</f>
        <v>107.82681099084097</v>
      </c>
      <c r="G91" s="9" t="n">
        <f aca="false" ca="false" dt2D="false" dtr="false" t="normal">IFERROR(IF(F90, G90/F90*100, 0), 0)</f>
        <v>106.56370656370657</v>
      </c>
      <c r="H91" s="9" t="n">
        <f aca="false" ca="false" dt2D="false" dtr="false" t="normal">IFERROR(IF(G90, H90/G90*100, 0), 0)</f>
        <v>108.39130434782609</v>
      </c>
      <c r="I91" s="9" t="n">
        <f aca="false" ca="false" dt2D="false" dtr="false" t="normal">IFERROR(IF(H90, I90/H90*100, 0), 0)</f>
        <v>106.96617194812141</v>
      </c>
      <c r="J91" s="7" t="s">
        <v>6</v>
      </c>
      <c r="K91" s="9" t="n">
        <f aca="false" ca="false" dt2D="false" dtr="false" t="normal">IFERROR(IF(J90, K90/J90*100, 0), 0)</f>
        <v>0</v>
      </c>
      <c r="L91" s="9" t="n">
        <f aca="false" ca="false" dt2D="false" dtr="false" t="normal">IFERROR(IF(K90, L90/K90*100, 0), 0)</f>
        <v>0</v>
      </c>
      <c r="M91" s="9" t="n">
        <f aca="false" ca="false" dt2D="false" dtr="false" t="normal">IFERROR(IF(L90, M90/L90*100, 0), 0)</f>
        <v>0</v>
      </c>
      <c r="N91" s="23" t="n"/>
      <c r="O91" s="23" t="n">
        <f aca="false" ca="false" dt2D="false" dtr="false" t="normal">IFERROR(IF(N90, O90/N90*100, 0), 0)</f>
        <v>109.7634691195795</v>
      </c>
      <c r="P91" s="23" t="n">
        <f aca="false" ca="false" dt2D="false" dtr="false" t="normal">IFERROR(IF(O90, P90/O90*100, 0), 0)</f>
        <v>122.11181611397105</v>
      </c>
      <c r="Q91" s="23" t="n">
        <f aca="false" ca="false" dt2D="false" dtr="false" t="normal">IFERROR(IF(P90, Q90/P90*100, 0), 0)</f>
        <v>118.47058823529413</v>
      </c>
      <c r="R91" s="24" t="n"/>
      <c r="S91" s="13" t="n"/>
      <c r="T91" s="13" t="n"/>
      <c r="U91" s="13" t="n"/>
      <c r="V91" s="13" t="n"/>
      <c r="W91" s="13" t="n"/>
      <c r="X91" s="13" t="n"/>
      <c r="Y91" s="13" t="n"/>
      <c r="Z91" s="13" t="n"/>
      <c r="AA91" s="13" t="n"/>
      <c r="AB91" s="28" t="n">
        <v>113.68421052631578</v>
      </c>
      <c r="AC91" s="29" t="n">
        <v>118.05555555555556</v>
      </c>
      <c r="AD91" s="29" t="n">
        <v>119.58823529411764</v>
      </c>
      <c r="AE91" s="29" t="n">
        <v>111.47729135923923</v>
      </c>
      <c r="AF91" s="29" t="n">
        <v>108.53066627445212</v>
      </c>
      <c r="AG91" s="30" t="n">
        <v>107.92790350996071</v>
      </c>
      <c r="AH91" s="31" t="n"/>
      <c r="AI91" s="13" t="n"/>
      <c r="AJ91" s="13" t="n"/>
      <c r="AK91" s="13" t="n"/>
      <c r="AL91" s="13" t="n"/>
      <c r="AM91" s="13" t="n"/>
      <c r="AN91" s="13" t="n"/>
      <c r="AO91" s="13" t="n"/>
      <c r="AP91" s="13" t="n"/>
      <c r="AQ91" s="32" t="n"/>
      <c r="AR91" s="32" t="n"/>
      <c r="AS91" s="32" t="n"/>
      <c r="AT91" s="138" t="n"/>
      <c r="AU91" s="139" t="n"/>
      <c r="AV91" s="34" t="n"/>
      <c r="AW91" s="34" t="n"/>
      <c r="AX91" s="34" t="n"/>
      <c r="AY91" s="34" t="n"/>
      <c r="AZ91" s="34" t="n"/>
      <c r="BA91" s="34" t="n"/>
      <c r="BB91" s="34" t="n"/>
    </row>
    <row ht="15.75" outlineLevel="0" r="92">
      <c r="A92" s="4" t="s">
        <v>69</v>
      </c>
      <c r="B92" s="6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  <c r="O92" s="7" t="n"/>
      <c r="P92" s="7" t="n"/>
      <c r="Q92" s="7" t="n"/>
      <c r="R92" s="173" t="n"/>
      <c r="S92" s="13" t="n"/>
      <c r="T92" s="13" t="n"/>
      <c r="U92" s="13" t="n"/>
      <c r="V92" s="13" t="n"/>
      <c r="W92" s="13" t="n"/>
      <c r="X92" s="13" t="n"/>
      <c r="Y92" s="13" t="n"/>
      <c r="Z92" s="13" t="n"/>
      <c r="AA92" s="13" t="n"/>
      <c r="AB92" s="13" t="n"/>
      <c r="AC92" s="13" t="n"/>
      <c r="AD92" s="13" t="n"/>
      <c r="AE92" s="13" t="n"/>
      <c r="AF92" s="13" t="n"/>
      <c r="AG92" s="13" t="n"/>
      <c r="AH92" s="124" t="n"/>
      <c r="AI92" s="13" t="n"/>
      <c r="AJ92" s="13" t="n"/>
      <c r="AK92" s="13" t="n"/>
      <c r="AL92" s="13" t="n"/>
      <c r="AM92" s="13" t="n"/>
      <c r="AN92" s="13" t="n"/>
      <c r="AO92" s="13" t="n"/>
      <c r="AP92" s="13" t="n"/>
      <c r="AQ92" s="32" t="n"/>
      <c r="AR92" s="32" t="n"/>
      <c r="AS92" s="32" t="n"/>
      <c r="AT92" s="63" t="n"/>
      <c r="AU92" s="63" t="n"/>
      <c r="AV92" s="64" t="n"/>
      <c r="AW92" s="64" t="n"/>
      <c r="AX92" s="64" t="n"/>
      <c r="AY92" s="34" t="n"/>
      <c r="AZ92" s="34" t="n"/>
      <c r="BA92" s="34" t="n"/>
      <c r="BB92" s="34" t="n"/>
    </row>
    <row ht="47.25" outlineLevel="0" r="93">
      <c r="A93" s="4" t="s">
        <v>72</v>
      </c>
      <c r="B93" s="6" t="s">
        <v>4</v>
      </c>
      <c r="C93" s="8" t="n">
        <f aca="false" ca="false" dt2D="false" dtr="false" t="normal">IF(AB93="", "", AB93)</f>
        <v>50000</v>
      </c>
      <c r="D93" s="8" t="n">
        <f aca="false" ca="false" dt2D="false" dtr="false" t="normal">IF(AC93="", "", AC93)</f>
        <v>58700</v>
      </c>
      <c r="E93" s="8" t="n">
        <v>65700</v>
      </c>
      <c r="F93" s="8" t="n">
        <v>70709</v>
      </c>
      <c r="G93" s="8" t="n">
        <v>75200</v>
      </c>
      <c r="H93" s="8" t="n">
        <v>80300</v>
      </c>
      <c r="I93" s="8" t="n">
        <v>85000</v>
      </c>
      <c r="J93" s="8" t="n"/>
      <c r="K93" s="8" t="n"/>
      <c r="L93" s="8" t="n"/>
      <c r="M93" s="8" t="n"/>
      <c r="N93" s="8" t="n">
        <v>44405</v>
      </c>
      <c r="O93" s="8" t="n">
        <v>51400</v>
      </c>
      <c r="P93" s="8" t="n">
        <v>58700</v>
      </c>
      <c r="Q93" s="8" t="n">
        <v>65700</v>
      </c>
      <c r="R93" s="11" t="n"/>
      <c r="S93" s="13" t="n"/>
      <c r="T93" s="13" t="n"/>
      <c r="U93" s="13" t="n"/>
      <c r="V93" s="13" t="n"/>
      <c r="W93" s="13" t="n"/>
      <c r="X93" s="13" t="n"/>
      <c r="Y93" s="13" t="n"/>
      <c r="Z93" s="13" t="n"/>
      <c r="AA93" s="13" t="n"/>
      <c r="AB93" s="19" t="n">
        <v>50000</v>
      </c>
      <c r="AC93" s="19" t="n">
        <v>58700</v>
      </c>
      <c r="AD93" s="19" t="n">
        <v>68741</v>
      </c>
      <c r="AE93" s="19" t="n">
        <v>76300</v>
      </c>
      <c r="AF93" s="19" t="n">
        <v>82920</v>
      </c>
      <c r="AG93" s="21" t="n">
        <v>88900</v>
      </c>
      <c r="AH93" s="22" t="n"/>
      <c r="AI93" s="13" t="n"/>
      <c r="AJ93" s="13" t="n"/>
      <c r="AK93" s="13" t="n"/>
      <c r="AL93" s="13" t="n"/>
      <c r="AM93" s="13" t="n"/>
      <c r="AN93" s="13" t="n"/>
      <c r="AO93" s="13" t="n"/>
      <c r="AP93" s="13" t="n"/>
      <c r="AQ93" s="32" t="n"/>
      <c r="AR93" s="32" t="n"/>
      <c r="AS93" s="32" t="n"/>
      <c r="AT93" s="33" t="n"/>
      <c r="AU93" s="33" t="n"/>
      <c r="AV93" s="34" t="n"/>
      <c r="AW93" s="34" t="n"/>
      <c r="AX93" s="34" t="n"/>
      <c r="AY93" s="34" t="n"/>
      <c r="AZ93" s="34" t="n"/>
      <c r="BA93" s="34" t="n"/>
      <c r="BB93" s="34" t="n"/>
    </row>
    <row ht="15.75" outlineLevel="0" r="94">
      <c r="A94" s="2" t="s">
        <v>0</v>
      </c>
      <c r="B94" s="5" t="s">
        <v>3</v>
      </c>
      <c r="C94" s="7" t="s">
        <v>6</v>
      </c>
      <c r="D94" s="9" t="n">
        <f aca="false" ca="false" dt2D="false" dtr="false" t="normal">IFERROR(IF(C93, D93/C93*100, 0), 0)</f>
        <v>117.39999999999999</v>
      </c>
      <c r="E94" s="9" t="n">
        <f aca="false" ca="false" dt2D="false" dtr="false" t="normal">IFERROR(IF(D93, E93/D93*100, 0), 0)</f>
        <v>111.92504258943782</v>
      </c>
      <c r="F94" s="9" t="n">
        <f aca="false" ca="false" dt2D="false" dtr="false" t="normal">IFERROR(IF(E93, F93/E93*100, 0), 0)</f>
        <v>107.6240487062405</v>
      </c>
      <c r="G94" s="9" t="n">
        <f aca="false" ca="false" dt2D="false" dtr="false" t="normal">IFERROR(IF(F93, G93/F93*100, 0), 0)</f>
        <v>106.35138384081235</v>
      </c>
      <c r="H94" s="9" t="n">
        <f aca="false" ca="false" dt2D="false" dtr="false" t="normal">IFERROR(IF(G93, H93/G93*100, 0), 0)</f>
        <v>106.78191489361701</v>
      </c>
      <c r="I94" s="9" t="n">
        <f aca="false" ca="false" dt2D="false" dtr="false" t="normal">IFERROR(IF(H93, I93/H93*100, 0), 0)</f>
        <v>105.85305105853051</v>
      </c>
      <c r="J94" s="7" t="s">
        <v>6</v>
      </c>
      <c r="K94" s="9" t="n">
        <f aca="false" ca="false" dt2D="false" dtr="false" t="normal">IFERROR(IF(J93, K93/J93*100, 0), 0)</f>
        <v>0</v>
      </c>
      <c r="L94" s="9" t="n">
        <f aca="false" ca="false" dt2D="false" dtr="false" t="normal">IFERROR(IF(K93, L93/K93*100, 0), 0)</f>
        <v>0</v>
      </c>
      <c r="M94" s="9" t="n">
        <f aca="false" ca="false" dt2D="false" dtr="false" t="normal">IFERROR(IF(L93, M93/L93*100, 0), 0)</f>
        <v>0</v>
      </c>
      <c r="N94" s="23" t="n"/>
      <c r="O94" s="23" t="n">
        <f aca="false" ca="false" dt2D="false" dtr="false" t="normal">IFERROR(IF(N93, O93/N93*100, 0), 0)</f>
        <v>115.75273054836168</v>
      </c>
      <c r="P94" s="23" t="n">
        <f aca="false" ca="false" dt2D="false" dtr="false" t="normal">IFERROR(IF(O93, P93/O93*100, 0), 0)</f>
        <v>114.20233463035019</v>
      </c>
      <c r="Q94" s="23" t="n">
        <f aca="false" ca="false" dt2D="false" dtr="false" t="normal">IFERROR(IF(P93, Q93/P93*100, 0), 0)</f>
        <v>111.92504258943782</v>
      </c>
      <c r="R94" s="24" t="n"/>
      <c r="S94" s="13" t="n"/>
      <c r="T94" s="13" t="n"/>
      <c r="U94" s="13" t="n"/>
      <c r="V94" s="13" t="n"/>
      <c r="W94" s="13" t="n"/>
      <c r="X94" s="13" t="n"/>
      <c r="Y94" s="13" t="n"/>
      <c r="Z94" s="13" t="n"/>
      <c r="AA94" s="13" t="n"/>
      <c r="AB94" s="28" t="n">
        <v>112.61261261261262</v>
      </c>
      <c r="AC94" s="29" t="n">
        <v>117.39999999999999</v>
      </c>
      <c r="AD94" s="29" t="n">
        <v>117.10562180579215</v>
      </c>
      <c r="AE94" s="29" t="n">
        <v>110.99634861290933</v>
      </c>
      <c r="AF94" s="29" t="n">
        <v>108.67627785058977</v>
      </c>
      <c r="AG94" s="30" t="n">
        <v>107.2117703810902</v>
      </c>
      <c r="AH94" s="31" t="n"/>
      <c r="AI94" s="13" t="n"/>
      <c r="AJ94" s="13" t="n"/>
      <c r="AK94" s="13" t="n"/>
      <c r="AL94" s="13" t="n"/>
      <c r="AM94" s="13" t="n"/>
      <c r="AN94" s="13" t="n"/>
      <c r="AO94" s="13" t="n"/>
      <c r="AP94" s="13" t="n"/>
      <c r="AQ94" s="32" t="n"/>
      <c r="AR94" s="32" t="n"/>
      <c r="AS94" s="32" t="n"/>
      <c r="AT94" s="69" t="n"/>
      <c r="AU94" s="69" t="n"/>
      <c r="AV94" s="64" t="n"/>
      <c r="AW94" s="64" t="n"/>
      <c r="AX94" s="64" t="n"/>
      <c r="AY94" s="64" t="n"/>
      <c r="AZ94" s="64" t="n"/>
      <c r="BA94" s="64" t="n"/>
      <c r="BB94" s="34" t="n"/>
    </row>
    <row ht="47.25" outlineLevel="0" r="95">
      <c r="A95" s="4" t="s">
        <v>99</v>
      </c>
      <c r="B95" s="6" t="s">
        <v>4</v>
      </c>
      <c r="C95" s="8" t="n">
        <f aca="false" ca="false" dt2D="false" dtr="false" t="normal">IF(AB95="", "", AB95)</f>
        <v>41000</v>
      </c>
      <c r="D95" s="8" t="n">
        <f aca="false" ca="false" dt2D="false" dtr="false" t="normal">IF(AC95="", "", AC95)</f>
        <v>47500</v>
      </c>
      <c r="E95" s="8" t="n">
        <v>57300</v>
      </c>
      <c r="F95" s="8" t="n">
        <v>61782</v>
      </c>
      <c r="G95" s="8" t="n">
        <v>65800</v>
      </c>
      <c r="H95" s="8" t="n">
        <v>70200</v>
      </c>
      <c r="I95" s="8" t="n">
        <v>74000</v>
      </c>
      <c r="J95" s="8" t="n"/>
      <c r="K95" s="8" t="n"/>
      <c r="L95" s="8" t="n"/>
      <c r="M95" s="8" t="n"/>
      <c r="N95" s="8" t="n">
        <v>36350</v>
      </c>
      <c r="O95" s="8" t="n">
        <v>43250</v>
      </c>
      <c r="P95" s="8" t="n">
        <v>47500</v>
      </c>
      <c r="Q95" s="8" t="n">
        <v>57300</v>
      </c>
      <c r="R95" s="11" t="n"/>
      <c r="S95" s="13" t="n"/>
      <c r="T95" s="13" t="n"/>
      <c r="U95" s="13" t="n"/>
      <c r="V95" s="13" t="n"/>
      <c r="W95" s="13" t="n"/>
      <c r="X95" s="13" t="n"/>
      <c r="Y95" s="13" t="n"/>
      <c r="Z95" s="13" t="n"/>
      <c r="AA95" s="13" t="n"/>
      <c r="AB95" s="19" t="n">
        <v>41000</v>
      </c>
      <c r="AC95" s="19" t="n">
        <v>47500</v>
      </c>
      <c r="AD95" s="19" t="n">
        <v>57290</v>
      </c>
      <c r="AE95" s="19" t="n">
        <v>63180</v>
      </c>
      <c r="AF95" s="19" t="n">
        <v>66900</v>
      </c>
      <c r="AG95" s="21" t="n">
        <v>72300</v>
      </c>
      <c r="AH95" s="22" t="n"/>
      <c r="AI95" s="13" t="n"/>
      <c r="AJ95" s="13" t="n"/>
      <c r="AK95" s="13" t="n"/>
      <c r="AL95" s="13" t="n"/>
      <c r="AM95" s="13" t="n"/>
      <c r="AN95" s="13" t="n"/>
      <c r="AO95" s="13" t="n"/>
      <c r="AP95" s="13" t="n"/>
      <c r="AQ95" s="32" t="n"/>
      <c r="AR95" s="32" t="n"/>
      <c r="AS95" s="32" t="n"/>
      <c r="AT95" s="141" t="n"/>
      <c r="AU95" s="141" t="n"/>
      <c r="AV95" s="64" t="n"/>
      <c r="AW95" s="64" t="n"/>
      <c r="AX95" s="64" t="n"/>
      <c r="AY95" s="64" t="n"/>
      <c r="AZ95" s="64" t="n"/>
      <c r="BA95" s="64" t="n"/>
      <c r="BB95" s="34" t="n"/>
    </row>
    <row ht="15.75" outlineLevel="0" r="96">
      <c r="A96" s="2" t="s">
        <v>0</v>
      </c>
      <c r="B96" s="5" t="s">
        <v>3</v>
      </c>
      <c r="C96" s="7" t="s">
        <v>6</v>
      </c>
      <c r="D96" s="9" t="n">
        <f aca="false" ca="false" dt2D="false" dtr="false" t="normal">IFERROR(IF(C95, D95/C95*100, 0), 0)</f>
        <v>115.85365853658536</v>
      </c>
      <c r="E96" s="9" t="n">
        <f aca="false" ca="false" dt2D="false" dtr="false" t="normal">IFERROR(IF(D95, E95/D95*100, 0), 0)</f>
        <v>120.63157894736842</v>
      </c>
      <c r="F96" s="9" t="n">
        <f aca="false" ca="false" dt2D="false" dtr="false" t="normal">IFERROR(IF(E95, F95/E95*100, 0), 0)</f>
        <v>107.8219895287958</v>
      </c>
      <c r="G96" s="9" t="n">
        <f aca="false" ca="false" dt2D="false" dtr="false" t="normal">IFERROR(IF(F95, G95/F95*100, 0), 0)</f>
        <v>106.50351234987536</v>
      </c>
      <c r="H96" s="9" t="n">
        <f aca="false" ca="false" dt2D="false" dtr="false" t="normal">IFERROR(IF(G95, H95/G95*100, 0), 0)</f>
        <v>106.68693009118542</v>
      </c>
      <c r="I96" s="9" t="n">
        <f aca="false" ca="false" dt2D="false" dtr="false" t="normal">IFERROR(IF(H95, I95/H95*100, 0), 0)</f>
        <v>105.41310541310543</v>
      </c>
      <c r="J96" s="7" t="s">
        <v>6</v>
      </c>
      <c r="K96" s="9" t="n">
        <f aca="false" ca="false" dt2D="false" dtr="false" t="normal">IFERROR(IF(J95, K95/J95*100, 0), 0)</f>
        <v>0</v>
      </c>
      <c r="L96" s="9" t="n">
        <f aca="false" ca="false" dt2D="false" dtr="false" t="normal">IFERROR(IF(K95, L95/K95*100, 0), 0)</f>
        <v>0</v>
      </c>
      <c r="M96" s="9" t="n">
        <f aca="false" ca="false" dt2D="false" dtr="false" t="normal">IFERROR(IF(L95, M95/L95*100, 0), 0)</f>
        <v>0</v>
      </c>
      <c r="N96" s="23" t="n"/>
      <c r="O96" s="23" t="n">
        <f aca="false" ca="false" dt2D="false" dtr="false" t="normal">IFERROR(IF(N95, O95/N95*100, 0), 0)</f>
        <v>118.98211829436039</v>
      </c>
      <c r="P96" s="23" t="n">
        <f aca="false" ca="false" dt2D="false" dtr="false" t="normal">IFERROR(IF(O95, P95/O95*100, 0), 0)</f>
        <v>109.82658959537572</v>
      </c>
      <c r="Q96" s="23" t="n">
        <f aca="false" ca="false" dt2D="false" dtr="false" t="normal">IFERROR(IF(P95, Q95/P95*100, 0), 0)</f>
        <v>120.63157894736842</v>
      </c>
      <c r="R96" s="24" t="n"/>
      <c r="S96" s="13" t="n"/>
      <c r="T96" s="13" t="n"/>
      <c r="U96" s="13" t="n"/>
      <c r="V96" s="13" t="n"/>
      <c r="W96" s="13" t="n"/>
      <c r="X96" s="13" t="n"/>
      <c r="Y96" s="13" t="n"/>
      <c r="Z96" s="13" t="n"/>
      <c r="AA96" s="13" t="n"/>
      <c r="AB96" s="28" t="n">
        <v>112.94765840220387</v>
      </c>
      <c r="AC96" s="29" t="n">
        <v>115.85365853658536</v>
      </c>
      <c r="AD96" s="29" t="n">
        <v>120.61052631578949</v>
      </c>
      <c r="AE96" s="29" t="n">
        <v>110.2810263571304</v>
      </c>
      <c r="AF96" s="29" t="n">
        <v>105.88793922127255</v>
      </c>
      <c r="AG96" s="30" t="n">
        <v>108.07174887892377</v>
      </c>
      <c r="AH96" s="31" t="n"/>
      <c r="AI96" s="13" t="n"/>
      <c r="AJ96" s="13" t="n"/>
      <c r="AK96" s="13" t="n"/>
      <c r="AL96" s="13" t="n"/>
      <c r="AM96" s="13" t="n"/>
      <c r="AN96" s="13" t="n"/>
      <c r="AO96" s="13" t="n"/>
      <c r="AP96" s="13" t="n"/>
      <c r="AQ96" s="32" t="n"/>
      <c r="AR96" s="32" t="n"/>
      <c r="AS96" s="32" t="n"/>
      <c r="AT96" s="63" t="n"/>
      <c r="AU96" s="63" t="n"/>
      <c r="AV96" s="64" t="n"/>
      <c r="AW96" s="64" t="n"/>
      <c r="AX96" s="64" t="n"/>
      <c r="AY96" s="34" t="n"/>
      <c r="AZ96" s="34" t="n"/>
      <c r="BA96" s="34" t="n"/>
      <c r="BB96" s="34" t="n"/>
    </row>
    <row ht="15.75" outlineLevel="0" r="97">
      <c r="A97" s="4" t="s">
        <v>127</v>
      </c>
      <c r="B97" s="6" t="s">
        <v>4</v>
      </c>
      <c r="C97" s="8" t="n">
        <f aca="false" ca="false" dt2D="false" dtr="false" t="normal">IF(AB97="", "", AB97)</f>
        <v>56000</v>
      </c>
      <c r="D97" s="8" t="n">
        <f aca="false" ca="false" dt2D="false" dtr="false" t="normal">IF(AC97="", "", AC97)</f>
        <v>68581</v>
      </c>
      <c r="E97" s="8" t="n">
        <v>81373</v>
      </c>
      <c r="F97" s="8" t="n">
        <v>87860</v>
      </c>
      <c r="G97" s="8" t="n">
        <v>93930</v>
      </c>
      <c r="H97" s="8" t="n">
        <v>101500</v>
      </c>
      <c r="I97" s="8" t="n">
        <v>109400</v>
      </c>
      <c r="J97" s="8" t="n"/>
      <c r="K97" s="8" t="n"/>
      <c r="L97" s="8" t="n"/>
      <c r="M97" s="8" t="n"/>
      <c r="N97" s="8" t="n">
        <v>52718</v>
      </c>
      <c r="O97" s="8" t="n">
        <v>60600</v>
      </c>
      <c r="P97" s="8" t="n">
        <v>78581</v>
      </c>
      <c r="Q97" s="8" t="n">
        <v>81000</v>
      </c>
      <c r="R97" s="15" t="n"/>
      <c r="S97" s="16" t="n">
        <v>65292.800000000003</v>
      </c>
      <c r="T97" s="16" t="n">
        <v>84987</v>
      </c>
      <c r="U97" s="16" t="n">
        <v>0</v>
      </c>
      <c r="V97" s="16" t="n">
        <v>60367.800000000003</v>
      </c>
      <c r="W97" s="16" t="n">
        <v>74327.800000000003</v>
      </c>
      <c r="X97" s="16" t="n">
        <v>95929.100000000006</v>
      </c>
      <c r="Y97" s="13" t="n"/>
      <c r="Z97" s="13" t="n"/>
      <c r="AA97" s="13" t="n"/>
      <c r="AB97" s="19" t="n">
        <v>56000</v>
      </c>
      <c r="AC97" s="19" t="n">
        <v>68581</v>
      </c>
      <c r="AD97" s="19" t="n">
        <v>82400</v>
      </c>
      <c r="AE97" s="19" t="n">
        <v>92100</v>
      </c>
      <c r="AF97" s="19" t="n">
        <v>99980</v>
      </c>
      <c r="AG97" s="21" t="n">
        <v>107800</v>
      </c>
      <c r="AH97" s="22" t="n"/>
      <c r="AI97" s="13" t="n"/>
      <c r="AJ97" s="13" t="n"/>
      <c r="AK97" s="13" t="n"/>
      <c r="AL97" s="13" t="n"/>
      <c r="AM97" s="13" t="n"/>
      <c r="AN97" s="13" t="n"/>
      <c r="AO97" s="13" t="n"/>
      <c r="AP97" s="13" t="n"/>
      <c r="AQ97" s="32" t="n"/>
      <c r="AR97" s="32" t="n"/>
      <c r="AS97" s="32" t="n"/>
      <c r="AT97" s="33" t="n"/>
      <c r="AU97" s="33" t="n"/>
      <c r="AV97" s="34" t="n"/>
      <c r="AW97" s="34" t="n"/>
      <c r="AX97" s="34" t="n"/>
      <c r="AY97" s="34" t="n"/>
      <c r="AZ97" s="34" t="n"/>
      <c r="BA97" s="34" t="n"/>
      <c r="BB97" s="34" t="n"/>
    </row>
    <row ht="15.75" outlineLevel="0" r="98">
      <c r="A98" s="2" t="s">
        <v>0</v>
      </c>
      <c r="B98" s="5" t="s">
        <v>3</v>
      </c>
      <c r="C98" s="7" t="s">
        <v>6</v>
      </c>
      <c r="D98" s="9" t="n">
        <f aca="false" ca="false" dt2D="false" dtr="false" t="normal">IFERROR(IF(C97, D97/C97*100, 0), 0)</f>
        <v>122.46607142857142</v>
      </c>
      <c r="E98" s="9" t="n">
        <f aca="false" ca="false" dt2D="false" dtr="false" t="normal">IFERROR(IF(D97, E97/D97*100, 0), 0)</f>
        <v>118.65239643633076</v>
      </c>
      <c r="F98" s="9" t="n">
        <f aca="false" ca="false" dt2D="false" dtr="false" t="normal">IFERROR(IF(E97, F97/E97*100, 0), 0)</f>
        <v>107.97193172182421</v>
      </c>
      <c r="G98" s="9" t="n">
        <f aca="false" ca="false" dt2D="false" dtr="false" t="normal">IFERROR(IF(F97, G97/F97*100, 0), 0)</f>
        <v>106.90871841566127</v>
      </c>
      <c r="H98" s="9" t="n">
        <f aca="false" ca="false" dt2D="false" dtr="false" t="normal">IFERROR(IF(G97, H97/G97*100, 0), 0)</f>
        <v>108.05919301607581</v>
      </c>
      <c r="I98" s="9" t="n">
        <f aca="false" ca="false" dt2D="false" dtr="false" t="normal">IFERROR(IF(H97, I97/H97*100, 0), 0)</f>
        <v>107.7832512315271</v>
      </c>
      <c r="J98" s="7" t="s">
        <v>6</v>
      </c>
      <c r="K98" s="9" t="n">
        <f aca="false" ca="false" dt2D="false" dtr="false" t="normal">IFERROR(IF(J97, K97/J97*100, 0), 0)</f>
        <v>0</v>
      </c>
      <c r="L98" s="9" t="n">
        <f aca="false" ca="false" dt2D="false" dtr="false" t="normal">IFERROR(IF(K97, L97/K97*100, 0), 0)</f>
        <v>0</v>
      </c>
      <c r="M98" s="9" t="n">
        <f aca="false" ca="false" dt2D="false" dtr="false" t="normal">IFERROR(IF(L97, M97/L97*100, 0), 0)</f>
        <v>0</v>
      </c>
      <c r="N98" s="23" t="n"/>
      <c r="O98" s="23" t="n">
        <f aca="false" ca="false" dt2D="false" dtr="false" t="normal">IFERROR(IF(N97, O97/N97*100, 0), 0)</f>
        <v>114.95125004742212</v>
      </c>
      <c r="P98" s="23" t="n">
        <f aca="false" ca="false" dt2D="false" dtr="false" t="normal">IFERROR(IF(O97, P97/O97*100, 0), 0)</f>
        <v>129.67161716171617</v>
      </c>
      <c r="Q98" s="23" t="n">
        <f aca="false" ca="false" dt2D="false" dtr="false" t="normal">IFERROR(IF(P97, Q97/P97*100, 0), 0)</f>
        <v>103.07835227345032</v>
      </c>
      <c r="R98" s="24" t="n"/>
      <c r="S98" s="13" t="n"/>
      <c r="T98" s="13" t="n"/>
      <c r="U98" s="13" t="n"/>
      <c r="V98" s="13" t="n"/>
      <c r="W98" s="13" t="n"/>
      <c r="X98" s="13" t="n"/>
      <c r="Y98" s="13" t="n"/>
      <c r="Z98" s="13" t="n"/>
      <c r="AA98" s="13" t="n"/>
      <c r="AB98" s="28" t="n">
        <v>114.80114801148011</v>
      </c>
      <c r="AC98" s="29" t="n">
        <v>122.46607142857142</v>
      </c>
      <c r="AD98" s="29" t="n">
        <v>120.1498957437191</v>
      </c>
      <c r="AE98" s="29" t="n">
        <v>111.77184466019416</v>
      </c>
      <c r="AF98" s="29" t="n">
        <v>108.55591748099891</v>
      </c>
      <c r="AG98" s="30" t="n">
        <v>107.82156431286258</v>
      </c>
      <c r="AH98" s="31" t="n"/>
      <c r="AI98" s="13" t="n"/>
      <c r="AJ98" s="13" t="n"/>
      <c r="AK98" s="13" t="n"/>
      <c r="AL98" s="13" t="n"/>
      <c r="AM98" s="13" t="n"/>
      <c r="AN98" s="13" t="n"/>
      <c r="AO98" s="13" t="n"/>
      <c r="AP98" s="13" t="n"/>
      <c r="AQ98" s="32" t="n"/>
      <c r="AR98" s="32" t="n"/>
      <c r="AS98" s="32" t="n"/>
      <c r="AT98" s="69" t="n"/>
      <c r="AU98" s="69" t="n"/>
      <c r="AV98" s="64" t="n"/>
      <c r="AW98" s="64" t="n"/>
      <c r="AX98" s="64" t="n"/>
      <c r="AY98" s="64" t="n"/>
      <c r="AZ98" s="64" t="n"/>
      <c r="BA98" s="64" t="n"/>
      <c r="BB98" s="34" t="n"/>
    </row>
    <row ht="31.5" outlineLevel="0" r="99">
      <c r="A99" s="4" t="s">
        <v>152</v>
      </c>
      <c r="B99" s="6" t="s">
        <v>4</v>
      </c>
      <c r="C99" s="8" t="n">
        <f aca="false" ca="false" dt2D="false" dtr="false" t="normal">IF(AB99="", "", AB99)</f>
        <v>36007</v>
      </c>
      <c r="D99" s="8" t="n">
        <f aca="false" ca="false" dt2D="false" dtr="false" t="normal">IF(AC99="", "", AC99)</f>
        <v>42100</v>
      </c>
      <c r="E99" s="8" t="n">
        <v>50400</v>
      </c>
      <c r="F99" s="8" t="n">
        <v>54200</v>
      </c>
      <c r="G99" s="8" t="n">
        <v>57850</v>
      </c>
      <c r="H99" s="8" t="n">
        <v>61870</v>
      </c>
      <c r="I99" s="8" t="n">
        <v>65963.5</v>
      </c>
      <c r="J99" s="8" t="n"/>
      <c r="K99" s="8" t="n"/>
      <c r="L99" s="8" t="n"/>
      <c r="M99" s="8" t="n"/>
      <c r="N99" s="8" t="n">
        <v>31020</v>
      </c>
      <c r="O99" s="8" t="n">
        <v>38870</v>
      </c>
      <c r="P99" s="8" t="n">
        <v>42100</v>
      </c>
      <c r="Q99" s="8" t="n">
        <v>50000</v>
      </c>
      <c r="R99" s="15" t="n"/>
      <c r="S99" s="16" t="n">
        <v>38684.400000000001</v>
      </c>
      <c r="T99" s="16" t="n">
        <v>48202</v>
      </c>
      <c r="U99" s="16" t="n">
        <v>0</v>
      </c>
      <c r="V99" s="16" t="n">
        <v>32934.400000000001</v>
      </c>
      <c r="W99" s="16" t="n">
        <v>46542.300000000003</v>
      </c>
      <c r="X99" s="16" t="n">
        <v>63113.900000000001</v>
      </c>
      <c r="Y99" s="13" t="n"/>
      <c r="Z99" s="13" t="n"/>
      <c r="AA99" s="13" t="n"/>
      <c r="AB99" s="19" t="n">
        <v>36007</v>
      </c>
      <c r="AC99" s="19" t="n">
        <v>42100</v>
      </c>
      <c r="AD99" s="19" t="n">
        <v>50414</v>
      </c>
      <c r="AE99" s="19" t="n">
        <v>56200</v>
      </c>
      <c r="AF99" s="19" t="n">
        <v>61400</v>
      </c>
      <c r="AG99" s="21" t="n">
        <v>66850</v>
      </c>
      <c r="AH99" s="22" t="n"/>
      <c r="AI99" s="13" t="n"/>
      <c r="AJ99" s="13" t="n"/>
      <c r="AK99" s="13" t="n"/>
      <c r="AL99" s="13" t="n"/>
      <c r="AM99" s="13" t="n"/>
      <c r="AN99" s="13" t="n"/>
      <c r="AO99" s="13" t="n"/>
      <c r="AP99" s="13" t="n"/>
      <c r="AQ99" s="32" t="n"/>
      <c r="AR99" s="32" t="n"/>
      <c r="AS99" s="32" t="n"/>
      <c r="AT99" s="141" t="n"/>
      <c r="AU99" s="141" t="n"/>
      <c r="AV99" s="64" t="n"/>
      <c r="AW99" s="64" t="n"/>
      <c r="AX99" s="64" t="n"/>
      <c r="AY99" s="64" t="n"/>
      <c r="AZ99" s="64" t="n"/>
      <c r="BA99" s="64" t="n"/>
      <c r="BB99" s="34" t="n"/>
    </row>
    <row ht="15.75" outlineLevel="0" r="100">
      <c r="A100" s="2" t="s">
        <v>0</v>
      </c>
      <c r="B100" s="5" t="s">
        <v>3</v>
      </c>
      <c r="C100" s="7" t="s">
        <v>6</v>
      </c>
      <c r="D100" s="9" t="n">
        <f aca="false" ca="false" dt2D="false" dtr="false" t="normal">IFERROR(IF(C99, D99/C99*100, 0), 0)</f>
        <v>116.92170966756463</v>
      </c>
      <c r="E100" s="9" t="n">
        <f aca="false" ca="false" dt2D="false" dtr="false" t="normal">IFERROR(IF(D99, E99/D99*100, 0), 0)</f>
        <v>119.71496437054631</v>
      </c>
      <c r="F100" s="9" t="n">
        <f aca="false" ca="false" dt2D="false" dtr="false" t="normal">IFERROR(IF(E99, F99/E99*100, 0), 0)</f>
        <v>107.53968253968253</v>
      </c>
      <c r="G100" s="9" t="n">
        <f aca="false" ca="false" dt2D="false" dtr="false" t="normal">IFERROR(IF(F99, G99/F99*100, 0), 0)</f>
        <v>106.73431734317343</v>
      </c>
      <c r="H100" s="9" t="n">
        <f aca="false" ca="false" dt2D="false" dtr="false" t="normal">IFERROR(IF(G99, H99/G99*100, 0), 0)</f>
        <v>106.94900605012964</v>
      </c>
      <c r="I100" s="9" t="n">
        <f aca="false" ca="false" dt2D="false" dtr="false" t="normal">IFERROR(IF(H99, I99/H99*100, 0), 0)</f>
        <v>106.6162922256344</v>
      </c>
      <c r="J100" s="7" t="s">
        <v>6</v>
      </c>
      <c r="K100" s="9" t="n">
        <f aca="false" ca="false" dt2D="false" dtr="false" t="normal">IFERROR(IF(J99, K99/J99*100, 0), 0)</f>
        <v>0</v>
      </c>
      <c r="L100" s="9" t="n">
        <f aca="false" ca="false" dt2D="false" dtr="false" t="normal">IFERROR(IF(K99, L99/K99*100, 0), 0)</f>
        <v>0</v>
      </c>
      <c r="M100" s="9" t="n">
        <f aca="false" ca="false" dt2D="false" dtr="false" t="normal">IFERROR(IF(L99, M99/L99*100, 0), 0)</f>
        <v>0</v>
      </c>
      <c r="N100" s="23" t="n"/>
      <c r="O100" s="23" t="n">
        <f aca="false" ca="false" dt2D="false" dtr="false" t="normal">IFERROR(IF(N99, O99/N99*100, 0), 0)</f>
        <v>125.30625402965829</v>
      </c>
      <c r="P100" s="23" t="n">
        <f aca="false" ca="false" dt2D="false" dtr="false" t="normal">IFERROR(IF(O99, P99/O99*100, 0), 0)</f>
        <v>108.30975045021867</v>
      </c>
      <c r="Q100" s="23" t="n">
        <f aca="false" ca="false" dt2D="false" dtr="false" t="normal">IFERROR(IF(P99, Q99/P99*100, 0), 0)</f>
        <v>118.76484560570071</v>
      </c>
      <c r="R100" s="24" t="n"/>
      <c r="S100" s="13" t="n"/>
      <c r="T100" s="13" t="n"/>
      <c r="U100" s="13" t="n"/>
      <c r="V100" s="13" t="n"/>
      <c r="W100" s="13" t="n"/>
      <c r="X100" s="13" t="n"/>
      <c r="Y100" s="13" t="n"/>
      <c r="Z100" s="13" t="n"/>
      <c r="AA100" s="13" t="n"/>
      <c r="AB100" s="28" t="n">
        <v>106.52958579881657</v>
      </c>
      <c r="AC100" s="29" t="n">
        <v>116.92170966756463</v>
      </c>
      <c r="AD100" s="29" t="n">
        <v>119.74821852731591</v>
      </c>
      <c r="AE100" s="29" t="n">
        <v>111.47697068274684</v>
      </c>
      <c r="AF100" s="29" t="n">
        <v>109.2526690391459</v>
      </c>
      <c r="AG100" s="30" t="n">
        <v>108.87622149837132</v>
      </c>
      <c r="AH100" s="31" t="n"/>
      <c r="AI100" s="13" t="n"/>
      <c r="AJ100" s="13" t="n"/>
      <c r="AK100" s="13" t="n"/>
      <c r="AL100" s="13" t="n"/>
      <c r="AM100" s="13" t="n"/>
      <c r="AN100" s="13" t="n"/>
      <c r="AO100" s="13" t="n"/>
      <c r="AP100" s="13" t="n"/>
      <c r="AQ100" s="32" t="n"/>
      <c r="AR100" s="32" t="n"/>
      <c r="AS100" s="32" t="n"/>
      <c r="AT100" s="63" t="n"/>
      <c r="AU100" s="63" t="n"/>
      <c r="AV100" s="64" t="n"/>
      <c r="AW100" s="64" t="n"/>
      <c r="AX100" s="64" t="n"/>
      <c r="AY100" s="34" t="n"/>
      <c r="AZ100" s="34" t="n"/>
      <c r="BA100" s="34" t="n"/>
      <c r="BB100" s="34" t="n"/>
    </row>
    <row ht="31.5" outlineLevel="0" r="101">
      <c r="A101" s="4" t="s">
        <v>176</v>
      </c>
      <c r="B101" s="6" t="s">
        <v>4</v>
      </c>
      <c r="C101" s="8" t="n">
        <f aca="false" ca="false" dt2D="false" dtr="false" t="normal">IF(AB101="", "", AB101)</f>
        <v>34500</v>
      </c>
      <c r="D101" s="8" t="n">
        <f aca="false" ca="false" dt2D="false" dtr="false" t="normal">IF(AC101="", "", AC101)</f>
        <v>41100</v>
      </c>
      <c r="E101" s="8" t="n">
        <v>49800</v>
      </c>
      <c r="F101" s="8" t="n">
        <v>53594</v>
      </c>
      <c r="G101" s="8" t="n">
        <v>57200</v>
      </c>
      <c r="H101" s="8" t="n">
        <v>62080</v>
      </c>
      <c r="I101" s="8" t="n">
        <v>67000</v>
      </c>
      <c r="J101" s="8" t="n"/>
      <c r="K101" s="8" t="n"/>
      <c r="L101" s="8" t="n"/>
      <c r="M101" s="8" t="n"/>
      <c r="N101" s="8" t="n">
        <v>30030</v>
      </c>
      <c r="O101" s="8" t="n">
        <v>37305</v>
      </c>
      <c r="P101" s="8" t="n">
        <v>41100</v>
      </c>
      <c r="Q101" s="8" t="n">
        <v>49800</v>
      </c>
      <c r="R101" s="15" t="n"/>
      <c r="S101" s="16" t="n">
        <v>38684.400000000001</v>
      </c>
      <c r="T101" s="16" t="n">
        <v>48202</v>
      </c>
      <c r="U101" s="16" t="n">
        <v>0</v>
      </c>
      <c r="V101" s="16" t="n">
        <v>32934.400000000001</v>
      </c>
      <c r="W101" s="16" t="n">
        <v>46542.300000000003</v>
      </c>
      <c r="X101" s="16" t="n">
        <v>63113.900000000001</v>
      </c>
      <c r="Y101" s="13" t="n"/>
      <c r="Z101" s="13" t="n"/>
      <c r="AA101" s="13" t="n"/>
      <c r="AB101" s="19" t="n">
        <v>34500</v>
      </c>
      <c r="AC101" s="19" t="n">
        <v>41100</v>
      </c>
      <c r="AD101" s="19" t="n">
        <v>49800</v>
      </c>
      <c r="AE101" s="19" t="n">
        <v>55923</v>
      </c>
      <c r="AF101" s="19" t="n">
        <v>61600</v>
      </c>
      <c r="AG101" s="21" t="n">
        <v>67000</v>
      </c>
      <c r="AH101" s="22" t="n"/>
      <c r="AI101" s="13" t="n"/>
      <c r="AJ101" s="13" t="n"/>
      <c r="AK101" s="13" t="n"/>
      <c r="AL101" s="13" t="n"/>
      <c r="AM101" s="13" t="n"/>
      <c r="AN101" s="13" t="n"/>
      <c r="AO101" s="13" t="n"/>
      <c r="AP101" s="13" t="n"/>
      <c r="AQ101" s="32" t="n"/>
      <c r="AR101" s="32" t="n"/>
      <c r="AS101" s="32" t="n"/>
      <c r="AT101" s="33" t="n"/>
      <c r="AU101" s="33" t="n"/>
      <c r="AV101" s="34" t="n"/>
      <c r="AW101" s="34" t="n"/>
      <c r="AX101" s="34" t="n"/>
      <c r="AY101" s="34" t="n"/>
      <c r="AZ101" s="34" t="n"/>
      <c r="BA101" s="34" t="n"/>
      <c r="BB101" s="34" t="n"/>
    </row>
    <row ht="15.75" outlineLevel="0" r="102">
      <c r="A102" s="2" t="s">
        <v>0</v>
      </c>
      <c r="B102" s="5" t="s">
        <v>3</v>
      </c>
      <c r="C102" s="7" t="s">
        <v>6</v>
      </c>
      <c r="D102" s="9" t="n">
        <f aca="false" ca="false" dt2D="false" dtr="false" t="normal">IFERROR(IF(C101, D101/C101*100, 0), 0)</f>
        <v>119.1304347826087</v>
      </c>
      <c r="E102" s="9" t="n">
        <f aca="false" ca="false" dt2D="false" dtr="false" t="normal">IFERROR(IF(D101, E101/D101*100, 0), 0)</f>
        <v>121.16788321167884</v>
      </c>
      <c r="F102" s="9" t="n">
        <f aca="false" ca="false" dt2D="false" dtr="false" t="normal">IFERROR(IF(E101, F101/E101*100, 0), 0)</f>
        <v>107.61847389558233</v>
      </c>
      <c r="G102" s="9" t="n">
        <f aca="false" ca="false" dt2D="false" dtr="false" t="normal">IFERROR(IF(F101, G101/F101*100, 0), 0)</f>
        <v>106.72836511549801</v>
      </c>
      <c r="H102" s="9" t="n">
        <f aca="false" ca="false" dt2D="false" dtr="false" t="normal">IFERROR(IF(G101, H101/G101*100, 0), 0)</f>
        <v>108.53146853146853</v>
      </c>
      <c r="I102" s="9" t="n">
        <f aca="false" ca="false" dt2D="false" dtr="false" t="normal">IFERROR(IF(H101, I101/H101*100, 0), 0)</f>
        <v>107.92525773195875</v>
      </c>
      <c r="J102" s="7" t="s">
        <v>6</v>
      </c>
      <c r="K102" s="9" t="n">
        <f aca="false" ca="false" dt2D="false" dtr="false" t="normal">IFERROR(IF(J101, K101/J101*100, 0), 0)</f>
        <v>0</v>
      </c>
      <c r="L102" s="9" t="n">
        <f aca="false" ca="false" dt2D="false" dtr="false" t="normal">IFERROR(IF(K101, L101/K101*100, 0), 0)</f>
        <v>0</v>
      </c>
      <c r="M102" s="9" t="n">
        <f aca="false" ca="false" dt2D="false" dtr="false" t="normal">IFERROR(IF(L101, M101/L101*100, 0), 0)</f>
        <v>0</v>
      </c>
      <c r="N102" s="23" t="n"/>
      <c r="O102" s="23" t="n">
        <f aca="false" ca="false" dt2D="false" dtr="false" t="normal">IFERROR(IF(N101, O101/N101*100, 0), 0)</f>
        <v>124.22577422577423</v>
      </c>
      <c r="P102" s="23" t="n">
        <f aca="false" ca="false" dt2D="false" dtr="false" t="normal">IFERROR(IF(O101, P101/O101*100, 0), 0)</f>
        <v>110.17289907519098</v>
      </c>
      <c r="Q102" s="23" t="n">
        <f aca="false" ca="false" dt2D="false" dtr="false" t="normal">IFERROR(IF(P101, Q101/P101*100, 0), 0)</f>
        <v>121.16788321167884</v>
      </c>
      <c r="R102" s="24" t="n"/>
      <c r="S102" s="13" t="n"/>
      <c r="T102" s="13" t="n"/>
      <c r="U102" s="13" t="n"/>
      <c r="V102" s="13" t="n"/>
      <c r="W102" s="13" t="n"/>
      <c r="X102" s="13" t="n"/>
      <c r="Y102" s="13" t="n"/>
      <c r="Z102" s="13" t="n"/>
      <c r="AA102" s="13" t="n"/>
      <c r="AB102" s="28" t="n">
        <v>111.23183616356562</v>
      </c>
      <c r="AC102" s="29" t="n">
        <v>119.1304347826087</v>
      </c>
      <c r="AD102" s="29" t="n">
        <v>121.16788321167884</v>
      </c>
      <c r="AE102" s="29" t="n">
        <v>112.29518072289157</v>
      </c>
      <c r="AF102" s="29" t="n">
        <v>110.15145825510075</v>
      </c>
      <c r="AG102" s="30" t="n">
        <v>108.76623376623375</v>
      </c>
      <c r="AH102" s="31" t="n"/>
      <c r="AI102" s="13" t="n"/>
      <c r="AJ102" s="13" t="n"/>
      <c r="AK102" s="13" t="n"/>
      <c r="AL102" s="13" t="n"/>
      <c r="AM102" s="13" t="n"/>
      <c r="AN102" s="13" t="n"/>
      <c r="AO102" s="13" t="n"/>
      <c r="AP102" s="13" t="n"/>
      <c r="AQ102" s="32" t="n"/>
      <c r="AR102" s="32" t="n"/>
      <c r="AS102" s="32" t="n"/>
      <c r="AT102" s="69" t="n"/>
      <c r="AU102" s="69" t="n"/>
      <c r="AV102" s="64" t="n"/>
      <c r="AW102" s="64" t="n"/>
      <c r="AX102" s="64" t="n"/>
      <c r="AY102" s="64" t="n"/>
      <c r="AZ102" s="64" t="n"/>
      <c r="BA102" s="64" t="n"/>
      <c r="BB102" s="34" t="n"/>
    </row>
    <row ht="15.75" outlineLevel="0" r="103">
      <c r="A103" s="4" t="s">
        <v>189</v>
      </c>
      <c r="B103" s="6" t="s">
        <v>4</v>
      </c>
      <c r="C103" s="8" t="n">
        <f aca="false" ca="false" dt2D="false" dtr="false" t="normal">IF(AB103="", "", AB103)</f>
        <v>68080</v>
      </c>
      <c r="D103" s="8" t="n">
        <f aca="false" ca="false" dt2D="false" dtr="false" t="normal">IF(AC103="", "", AC103)</f>
        <v>73990</v>
      </c>
      <c r="E103" s="8" t="n">
        <v>88700</v>
      </c>
      <c r="F103" s="8" t="n">
        <v>95740</v>
      </c>
      <c r="G103" s="8" t="n">
        <v>102000</v>
      </c>
      <c r="H103" s="8" t="n">
        <v>109000</v>
      </c>
      <c r="I103" s="8" t="n">
        <v>117000</v>
      </c>
      <c r="J103" s="8" t="n"/>
      <c r="K103" s="8" t="n"/>
      <c r="L103" s="8" t="n"/>
      <c r="M103" s="8" t="n"/>
      <c r="N103" s="8" t="n">
        <v>61000</v>
      </c>
      <c r="O103" s="8" t="n">
        <v>73800</v>
      </c>
      <c r="P103" s="8" t="n">
        <v>81090</v>
      </c>
      <c r="Q103" s="8" t="n">
        <v>88000</v>
      </c>
      <c r="R103" s="15" t="n"/>
      <c r="S103" s="16" t="n">
        <v>81309.399999999994</v>
      </c>
      <c r="T103" s="16" t="n">
        <v>78853.5</v>
      </c>
      <c r="U103" s="16" t="n">
        <v>0</v>
      </c>
      <c r="V103" s="16" t="n">
        <v>79161.600000000006</v>
      </c>
      <c r="W103" s="16" t="n">
        <v>81269.399999999994</v>
      </c>
      <c r="X103" s="16" t="n">
        <v>68684.600000000006</v>
      </c>
      <c r="Y103" s="13" t="n"/>
      <c r="Z103" s="13" t="n"/>
      <c r="AA103" s="13" t="n"/>
      <c r="AB103" s="19" t="n">
        <v>68080</v>
      </c>
      <c r="AC103" s="19" t="n">
        <v>73990</v>
      </c>
      <c r="AD103" s="19" t="n">
        <v>88800</v>
      </c>
      <c r="AE103" s="19" t="n">
        <v>98980</v>
      </c>
      <c r="AF103" s="19" t="n">
        <v>107900</v>
      </c>
      <c r="AG103" s="21" t="n">
        <v>121480</v>
      </c>
      <c r="AH103" s="22" t="n"/>
      <c r="AI103" s="13" t="n"/>
      <c r="AJ103" s="13" t="n"/>
      <c r="AK103" s="13" t="n"/>
      <c r="AL103" s="13" t="n"/>
      <c r="AM103" s="13" t="n"/>
      <c r="AN103" s="13" t="n"/>
      <c r="AO103" s="13" t="n"/>
      <c r="AP103" s="13" t="n"/>
      <c r="AQ103" s="32" t="n"/>
      <c r="AR103" s="32" t="n"/>
      <c r="AS103" s="32" t="n"/>
      <c r="AT103" s="141" t="n"/>
      <c r="AU103" s="141" t="n"/>
      <c r="AV103" s="64" t="n"/>
      <c r="AW103" s="64" t="n"/>
      <c r="AX103" s="64" t="n"/>
      <c r="AY103" s="64" t="n"/>
      <c r="AZ103" s="64" t="n"/>
      <c r="BA103" s="64" t="n"/>
      <c r="BB103" s="34" t="n"/>
    </row>
    <row ht="15.75" outlineLevel="0" r="104">
      <c r="A104" s="2" t="s">
        <v>0</v>
      </c>
      <c r="B104" s="5" t="s">
        <v>3</v>
      </c>
      <c r="C104" s="7" t="s">
        <v>6</v>
      </c>
      <c r="D104" s="9" t="n">
        <f aca="false" ca="false" dt2D="false" dtr="false" t="normal">IFERROR(IF(C103, D103/C103*100, 0), 0)</f>
        <v>108.68096357226793</v>
      </c>
      <c r="E104" s="9" t="n">
        <f aca="false" ca="false" dt2D="false" dtr="false" t="normal">IFERROR(IF(D103, E103/D103*100, 0), 0)</f>
        <v>119.88106500878497</v>
      </c>
      <c r="F104" s="9" t="n">
        <f aca="false" ca="false" dt2D="false" dtr="false" t="normal">IFERROR(IF(E103, F103/E103*100, 0), 0)</f>
        <v>107.9368658399098</v>
      </c>
      <c r="G104" s="9" t="n">
        <f aca="false" ca="false" dt2D="false" dtr="false" t="normal">IFERROR(IF(F103, G103/F103*100, 0), 0)</f>
        <v>106.5385418842699</v>
      </c>
      <c r="H104" s="9" t="n">
        <f aca="false" ca="false" dt2D="false" dtr="false" t="normal">IFERROR(IF(G103, H103/G103*100, 0), 0)</f>
        <v>106.86274509803921</v>
      </c>
      <c r="I104" s="9" t="n">
        <f aca="false" ca="false" dt2D="false" dtr="false" t="normal">IFERROR(IF(H103, I103/H103*100, 0), 0)</f>
        <v>107.33944954128441</v>
      </c>
      <c r="J104" s="7" t="s">
        <v>6</v>
      </c>
      <c r="K104" s="9" t="n">
        <f aca="false" ca="false" dt2D="false" dtr="false" t="normal">IFERROR(IF(J103, K103/J103*100, 0), 0)</f>
        <v>0</v>
      </c>
      <c r="L104" s="9" t="n">
        <f aca="false" ca="false" dt2D="false" dtr="false" t="normal">IFERROR(IF(K103, L103/K103*100, 0), 0)</f>
        <v>0</v>
      </c>
      <c r="M104" s="9" t="n">
        <f aca="false" ca="false" dt2D="false" dtr="false" t="normal">IFERROR(IF(L103, M103/L103*100, 0), 0)</f>
        <v>0</v>
      </c>
      <c r="N104" s="23" t="n"/>
      <c r="O104" s="23" t="n">
        <f aca="false" ca="false" dt2D="false" dtr="false" t="normal">IFERROR(IF(N103, O103/N103*100, 0), 0)</f>
        <v>120.98360655737706</v>
      </c>
      <c r="P104" s="23" t="n">
        <f aca="false" ca="false" dt2D="false" dtr="false" t="normal">IFERROR(IF(O103, P103/O103*100, 0), 0)</f>
        <v>109.87804878048782</v>
      </c>
      <c r="Q104" s="23" t="n">
        <f aca="false" ca="false" dt2D="false" dtr="false" t="normal">IFERROR(IF(P103, Q103/P103*100, 0), 0)</f>
        <v>108.52139597977555</v>
      </c>
      <c r="R104" s="24" t="n"/>
      <c r="S104" s="13" t="n"/>
      <c r="T104" s="13" t="n"/>
      <c r="U104" s="13" t="n"/>
      <c r="V104" s="13" t="n"/>
      <c r="W104" s="13" t="n"/>
      <c r="X104" s="13" t="n"/>
      <c r="Y104" s="13" t="n"/>
      <c r="Z104" s="13" t="n"/>
      <c r="AA104" s="13" t="n"/>
      <c r="AB104" s="28" t="n">
        <v>111.60655737704919</v>
      </c>
      <c r="AC104" s="29" t="n">
        <v>108.68096357226793</v>
      </c>
      <c r="AD104" s="29" t="n">
        <v>120.01621840789296</v>
      </c>
      <c r="AE104" s="29" t="n">
        <v>111.46396396396396</v>
      </c>
      <c r="AF104" s="29" t="n">
        <v>109.01192160032329</v>
      </c>
      <c r="AG104" s="30" t="n">
        <v>112.58572752548656</v>
      </c>
      <c r="AH104" s="31" t="n"/>
      <c r="AI104" s="13" t="n"/>
      <c r="AJ104" s="13" t="n"/>
      <c r="AK104" s="13" t="n"/>
      <c r="AL104" s="13" t="n"/>
      <c r="AM104" s="13" t="n"/>
      <c r="AN104" s="13" t="n"/>
      <c r="AO104" s="13" t="n"/>
      <c r="AP104" s="13" t="n"/>
      <c r="AQ104" s="32" t="n"/>
      <c r="AR104" s="32" t="n"/>
      <c r="AS104" s="32" t="n"/>
      <c r="AT104" s="63" t="n"/>
      <c r="AU104" s="63" t="n"/>
      <c r="AV104" s="64" t="n"/>
      <c r="AW104" s="64" t="n"/>
      <c r="AX104" s="64" t="n"/>
      <c r="AY104" s="34" t="n"/>
      <c r="AZ104" s="34" t="n"/>
      <c r="BA104" s="34" t="n"/>
      <c r="BB104" s="34" t="n"/>
    </row>
    <row ht="31.5" outlineLevel="0" r="105">
      <c r="A105" s="4" t="s">
        <v>212</v>
      </c>
      <c r="B105" s="6" t="s">
        <v>4</v>
      </c>
      <c r="C105" s="8" t="n">
        <f aca="false" ca="false" dt2D="false" dtr="false" t="normal">IF(AB105="", "", AB105)</f>
        <v>35497</v>
      </c>
      <c r="D105" s="8" t="n">
        <f aca="false" ca="false" dt2D="false" dtr="false" t="normal">IF(AC105="", "", AC105)</f>
        <v>42051</v>
      </c>
      <c r="E105" s="8" t="n">
        <v>51000</v>
      </c>
      <c r="F105" s="8" t="n">
        <v>54990</v>
      </c>
      <c r="G105" s="8" t="n">
        <v>58800</v>
      </c>
      <c r="H105" s="8" t="n">
        <v>63870</v>
      </c>
      <c r="I105" s="8" t="n">
        <v>69262.699999999997</v>
      </c>
      <c r="J105" s="8" t="n"/>
      <c r="K105" s="8" t="n"/>
      <c r="L105" s="8" t="n"/>
      <c r="M105" s="8" t="n"/>
      <c r="N105" s="8" t="n">
        <v>32050</v>
      </c>
      <c r="O105" s="8" t="n">
        <v>36999</v>
      </c>
      <c r="P105" s="8" t="n">
        <v>42051</v>
      </c>
      <c r="Q105" s="8" t="n">
        <v>51000</v>
      </c>
      <c r="R105" s="15" t="n"/>
      <c r="S105" s="16" t="n">
        <v>28807.799999999999</v>
      </c>
      <c r="T105" s="16" t="n">
        <v>38541.400000000001</v>
      </c>
      <c r="U105" s="16" t="n">
        <v>0</v>
      </c>
      <c r="V105" s="16" t="n">
        <v>23759.599999999999</v>
      </c>
      <c r="W105" s="16" t="n">
        <v>34792.800000000003</v>
      </c>
      <c r="X105" s="16" t="n">
        <v>40156.099999999999</v>
      </c>
      <c r="Y105" s="13" t="n"/>
      <c r="Z105" s="13" t="n"/>
      <c r="AA105" s="13" t="n"/>
      <c r="AB105" s="19" t="n">
        <v>35497</v>
      </c>
      <c r="AC105" s="19" t="n">
        <v>42051</v>
      </c>
      <c r="AD105" s="19" t="n">
        <v>50400</v>
      </c>
      <c r="AE105" s="19" t="n">
        <v>56400</v>
      </c>
      <c r="AF105" s="19" t="n">
        <v>61200</v>
      </c>
      <c r="AG105" s="21" t="n">
        <v>66560</v>
      </c>
      <c r="AH105" s="22" t="n"/>
      <c r="AI105" s="13" t="n"/>
      <c r="AJ105" s="13" t="n"/>
      <c r="AK105" s="13" t="n"/>
      <c r="AL105" s="13" t="n"/>
      <c r="AM105" s="13" t="n"/>
      <c r="AN105" s="13" t="n"/>
      <c r="AO105" s="13" t="n"/>
      <c r="AP105" s="13" t="n"/>
      <c r="AQ105" s="32" t="n"/>
      <c r="AR105" s="32" t="n"/>
      <c r="AS105" s="32" t="n"/>
      <c r="AT105" s="33" t="n"/>
      <c r="AU105" s="33" t="n"/>
      <c r="AV105" s="34" t="n"/>
      <c r="AW105" s="34" t="n"/>
      <c r="AX105" s="34" t="n"/>
      <c r="AY105" s="34" t="n"/>
      <c r="AZ105" s="34" t="n"/>
      <c r="BA105" s="34" t="n"/>
      <c r="BB105" s="34" t="n"/>
    </row>
    <row ht="15.75" outlineLevel="0" r="106">
      <c r="A106" s="2" t="s">
        <v>0</v>
      </c>
      <c r="B106" s="5" t="s">
        <v>3</v>
      </c>
      <c r="C106" s="7" t="s">
        <v>6</v>
      </c>
      <c r="D106" s="9" t="n">
        <f aca="false" ca="false" dt2D="false" dtr="false" t="normal">IFERROR(IF(C105, D105/C105*100, 0), 0)</f>
        <v>118.46353212947574</v>
      </c>
      <c r="E106" s="9" t="n">
        <f aca="false" ca="false" dt2D="false" dtr="false" t="normal">IFERROR(IF(D105, E105/D105*100, 0), 0)</f>
        <v>121.28130127702077</v>
      </c>
      <c r="F106" s="9" t="n">
        <f aca="false" ca="false" dt2D="false" dtr="false" t="normal">IFERROR(IF(E105, F105/E105*100, 0), 0)</f>
        <v>107.8235294117647</v>
      </c>
      <c r="G106" s="9" t="n">
        <f aca="false" ca="false" dt2D="false" dtr="false" t="normal">IFERROR(IF(F105, G105/F105*100, 0), 0)</f>
        <v>106.92853246044736</v>
      </c>
      <c r="H106" s="9" t="n">
        <f aca="false" ca="false" dt2D="false" dtr="false" t="normal">IFERROR(IF(G105, H105/G105*100, 0), 0)</f>
        <v>108.62244897959184</v>
      </c>
      <c r="I106" s="9" t="n">
        <f aca="false" ca="false" dt2D="false" dtr="false" t="normal">IFERROR(IF(H105, I105/H105*100, 0), 0)</f>
        <v>108.4432440895569</v>
      </c>
      <c r="J106" s="7" t="s">
        <v>6</v>
      </c>
      <c r="K106" s="9" t="n">
        <f aca="false" ca="false" dt2D="false" dtr="false" t="normal">IFERROR(IF(J105, K105/J105*100, 0), 0)</f>
        <v>0</v>
      </c>
      <c r="L106" s="9" t="n">
        <f aca="false" ca="false" dt2D="false" dtr="false" t="normal">IFERROR(IF(K105, L105/K105*100, 0), 0)</f>
        <v>0</v>
      </c>
      <c r="M106" s="9" t="n">
        <f aca="false" ca="false" dt2D="false" dtr="false" t="normal">IFERROR(IF(L105, M105/L105*100, 0), 0)</f>
        <v>0</v>
      </c>
      <c r="N106" s="23" t="n"/>
      <c r="O106" s="23" t="n">
        <f aca="false" ca="false" dt2D="false" dtr="false" t="normal">IFERROR(IF(N105, O105/N105*100, 0), 0)</f>
        <v>115.44149765990639</v>
      </c>
      <c r="P106" s="23" t="n">
        <f aca="false" ca="false" dt2D="false" dtr="false" t="normal">IFERROR(IF(O105, P105/O105*100, 0), 0)</f>
        <v>113.65442309251601</v>
      </c>
      <c r="Q106" s="23" t="n">
        <f aca="false" ca="false" dt2D="false" dtr="false" t="normal">IFERROR(IF(P105, Q105/P105*100, 0), 0)</f>
        <v>121.28130127702077</v>
      </c>
      <c r="R106" s="24" t="n"/>
      <c r="S106" s="13" t="n"/>
      <c r="T106" s="13" t="n"/>
      <c r="U106" s="13" t="n"/>
      <c r="V106" s="13" t="n"/>
      <c r="W106" s="13" t="n"/>
      <c r="X106" s="13" t="n"/>
      <c r="Y106" s="13" t="n"/>
      <c r="Z106" s="13" t="n"/>
      <c r="AA106" s="13" t="n"/>
      <c r="AB106" s="28" t="n">
        <v>111.62578616352201</v>
      </c>
      <c r="AC106" s="29" t="n">
        <v>118.46353212947574</v>
      </c>
      <c r="AD106" s="29" t="n">
        <v>119.85446243846758</v>
      </c>
      <c r="AE106" s="29" t="n">
        <v>111.90476190476191</v>
      </c>
      <c r="AF106" s="29" t="n">
        <v>108.51063829787233</v>
      </c>
      <c r="AG106" s="30" t="n">
        <v>108.75816993464052</v>
      </c>
      <c r="AH106" s="31" t="n"/>
      <c r="AI106" s="13" t="n"/>
      <c r="AJ106" s="13" t="n"/>
      <c r="AK106" s="13" t="n"/>
      <c r="AL106" s="13" t="n"/>
      <c r="AM106" s="13" t="n"/>
      <c r="AN106" s="13" t="n"/>
      <c r="AO106" s="13" t="n"/>
      <c r="AP106" s="13" t="n"/>
      <c r="AQ106" s="32" t="n"/>
      <c r="AR106" s="32" t="n"/>
      <c r="AS106" s="32" t="n"/>
      <c r="AT106" s="69" t="n"/>
      <c r="AU106" s="69" t="n"/>
      <c r="AV106" s="64" t="n"/>
      <c r="AW106" s="64" t="n"/>
      <c r="AX106" s="64" t="n"/>
      <c r="AY106" s="64" t="n"/>
      <c r="AZ106" s="64" t="n"/>
      <c r="BA106" s="64" t="n"/>
      <c r="BB106" s="34" t="n"/>
    </row>
    <row ht="31.5" outlineLevel="0" r="107">
      <c r="A107" s="4" t="s">
        <v>234</v>
      </c>
      <c r="B107" s="6" t="s">
        <v>4</v>
      </c>
      <c r="C107" s="8" t="n">
        <f aca="false" ca="false" dt2D="false" dtr="false" t="normal">IF(AB107="", "", AB107)</f>
        <v>79912</v>
      </c>
      <c r="D107" s="8" t="n">
        <f aca="false" ca="false" dt2D="false" dtr="false" t="normal">IF(AC107="", "", AC107)</f>
        <v>100000</v>
      </c>
      <c r="E107" s="8" t="n">
        <v>121200</v>
      </c>
      <c r="F107" s="8" t="n">
        <v>130600</v>
      </c>
      <c r="G107" s="8" t="n">
        <v>139300</v>
      </c>
      <c r="H107" s="8" t="n">
        <v>147000</v>
      </c>
      <c r="I107" s="8" t="n">
        <v>159000</v>
      </c>
      <c r="J107" s="8" t="n"/>
      <c r="K107" s="8" t="n"/>
      <c r="L107" s="8" t="n"/>
      <c r="M107" s="8" t="n"/>
      <c r="N107" s="8" t="n">
        <v>58520</v>
      </c>
      <c r="O107" s="8" t="n">
        <v>83400</v>
      </c>
      <c r="P107" s="8" t="n">
        <v>106000</v>
      </c>
      <c r="Q107" s="8" t="n">
        <v>121000</v>
      </c>
      <c r="R107" s="15" t="n"/>
      <c r="S107" s="16" t="n">
        <v>90503.5</v>
      </c>
      <c r="T107" s="16" t="n">
        <v>94951.100000000006</v>
      </c>
      <c r="U107" s="16" t="n">
        <v>0</v>
      </c>
      <c r="V107" s="16" t="n">
        <v>72939.800000000003</v>
      </c>
      <c r="W107" s="16" t="n">
        <v>81684.699999999997</v>
      </c>
      <c r="X107" s="16" t="n">
        <v>94986.600000000006</v>
      </c>
      <c r="Y107" s="13" t="n"/>
      <c r="Z107" s="13" t="n"/>
      <c r="AA107" s="13" t="n"/>
      <c r="AB107" s="19" t="n">
        <v>79912</v>
      </c>
      <c r="AC107" s="19" t="n">
        <v>100000</v>
      </c>
      <c r="AD107" s="19" t="n">
        <v>120000</v>
      </c>
      <c r="AE107" s="19" t="n">
        <v>132000</v>
      </c>
      <c r="AF107" s="19" t="n">
        <v>143700</v>
      </c>
      <c r="AG107" s="21" t="n">
        <v>165000</v>
      </c>
      <c r="AH107" s="22" t="n"/>
      <c r="AI107" s="13" t="n"/>
      <c r="AJ107" s="13" t="n"/>
      <c r="AK107" s="13" t="n"/>
      <c r="AL107" s="13" t="n"/>
      <c r="AM107" s="13" t="n"/>
      <c r="AN107" s="13" t="n"/>
      <c r="AO107" s="13" t="n"/>
      <c r="AP107" s="13" t="n"/>
      <c r="AQ107" s="32" t="n"/>
      <c r="AR107" s="32" t="n"/>
      <c r="AS107" s="32" t="n"/>
      <c r="AT107" s="141" t="n"/>
      <c r="AU107" s="141" t="n"/>
      <c r="AV107" s="64" t="n"/>
      <c r="AW107" s="64" t="n"/>
      <c r="AX107" s="64" t="n"/>
      <c r="AY107" s="64" t="n"/>
      <c r="AZ107" s="64" t="n"/>
      <c r="BA107" s="64" t="n"/>
      <c r="BB107" s="34" t="n"/>
    </row>
    <row ht="15.75" outlineLevel="0" r="108">
      <c r="A108" s="2" t="s">
        <v>0</v>
      </c>
      <c r="B108" s="5" t="s">
        <v>3</v>
      </c>
      <c r="C108" s="7" t="s">
        <v>6</v>
      </c>
      <c r="D108" s="9" t="n">
        <f aca="false" ca="false" dt2D="false" dtr="false" t="normal">IFERROR(IF(C107, D107/C107*100, 0), 0)</f>
        <v>125.13765141655821</v>
      </c>
      <c r="E108" s="9" t="n">
        <f aca="false" ca="false" dt2D="false" dtr="false" t="normal">IFERROR(IF(D107, E107/D107*100, 0), 0)</f>
        <v>121.2</v>
      </c>
      <c r="F108" s="9" t="n">
        <f aca="false" ca="false" dt2D="false" dtr="false" t="normal">IFERROR(IF(E107, F107/E107*100, 0), 0)</f>
        <v>107.75577557755776</v>
      </c>
      <c r="G108" s="9" t="n">
        <f aca="false" ca="false" dt2D="false" dtr="false" t="normal">IFERROR(IF(F107, G107/F107*100, 0), 0)</f>
        <v>106.66156202143951</v>
      </c>
      <c r="H108" s="9" t="n">
        <f aca="false" ca="false" dt2D="false" dtr="false" t="normal">IFERROR(IF(G107, H107/G107*100, 0), 0)</f>
        <v>105.52763819095476</v>
      </c>
      <c r="I108" s="9" t="n">
        <f aca="false" ca="false" dt2D="false" dtr="false" t="normal">IFERROR(IF(H107, I107/H107*100, 0), 0)</f>
        <v>108.16326530612245</v>
      </c>
      <c r="J108" s="7" t="s">
        <v>6</v>
      </c>
      <c r="K108" s="9" t="n">
        <f aca="false" ca="false" dt2D="false" dtr="false" t="normal">IFERROR(IF(J107, K107/J107*100, 0), 0)</f>
        <v>0</v>
      </c>
      <c r="L108" s="9" t="n">
        <f aca="false" ca="false" dt2D="false" dtr="false" t="normal">IFERROR(IF(K107, L107/K107*100, 0), 0)</f>
        <v>0</v>
      </c>
      <c r="M108" s="9" t="n">
        <f aca="false" ca="false" dt2D="false" dtr="false" t="normal">IFERROR(IF(L107, M107/L107*100, 0), 0)</f>
        <v>0</v>
      </c>
      <c r="N108" s="23" t="n"/>
      <c r="O108" s="23" t="n">
        <f aca="false" ca="false" dt2D="false" dtr="false" t="normal">IFERROR(IF(N107, O107/N107*100, 0), 0)</f>
        <v>142.51537935748462</v>
      </c>
      <c r="P108" s="23" t="n">
        <f aca="false" ca="false" dt2D="false" dtr="false" t="normal">IFERROR(IF(O107, P107/O107*100, 0), 0)</f>
        <v>127.09832134292567</v>
      </c>
      <c r="Q108" s="23" t="n">
        <f aca="false" ca="false" dt2D="false" dtr="false" t="normal">IFERROR(IF(P107, Q107/P107*100, 0), 0)</f>
        <v>114.15094339622642</v>
      </c>
      <c r="R108" s="24" t="n"/>
      <c r="S108" s="13" t="n"/>
      <c r="T108" s="13" t="n"/>
      <c r="U108" s="13" t="n"/>
      <c r="V108" s="13" t="n"/>
      <c r="W108" s="13" t="n"/>
      <c r="X108" s="13" t="n"/>
      <c r="Y108" s="13" t="n"/>
      <c r="Z108" s="13" t="n"/>
      <c r="AA108" s="13" t="n"/>
      <c r="AB108" s="28" t="n">
        <v>151.71340155297781</v>
      </c>
      <c r="AC108" s="29" t="n">
        <v>125.13765141655821</v>
      </c>
      <c r="AD108" s="29" t="n">
        <v>120</v>
      </c>
      <c r="AE108" s="29" t="n">
        <v>110.00000000000001</v>
      </c>
      <c r="AF108" s="29" t="n">
        <v>108.86363636363636</v>
      </c>
      <c r="AG108" s="30" t="n">
        <v>114.82254697286012</v>
      </c>
      <c r="AH108" s="31" t="n"/>
      <c r="AI108" s="13" t="n"/>
      <c r="AJ108" s="13" t="n"/>
      <c r="AK108" s="13" t="n"/>
      <c r="AL108" s="13" t="n"/>
      <c r="AM108" s="13" t="n"/>
      <c r="AN108" s="13" t="n"/>
      <c r="AO108" s="13" t="n"/>
      <c r="AP108" s="13" t="n"/>
      <c r="AQ108" s="32" t="n"/>
      <c r="AR108" s="32" t="n"/>
      <c r="AS108" s="32" t="n"/>
      <c r="AT108" s="63" t="n"/>
      <c r="AU108" s="63" t="n"/>
      <c r="AV108" s="64" t="n"/>
      <c r="AW108" s="64" t="n"/>
      <c r="AX108" s="64" t="n"/>
      <c r="AY108" s="64" t="n"/>
      <c r="AZ108" s="64" t="n"/>
      <c r="BA108" s="64" t="n"/>
      <c r="BB108" s="34" t="n"/>
    </row>
    <row ht="31.5" outlineLevel="0" r="109">
      <c r="A109" s="4" t="s">
        <v>258</v>
      </c>
      <c r="B109" s="6" t="s">
        <v>4</v>
      </c>
      <c r="C109" s="8" t="n">
        <f aca="false" ca="false" dt2D="false" dtr="false" t="normal">IF(AB109="", "", AB109)</f>
        <v>61000</v>
      </c>
      <c r="D109" s="8" t="n">
        <f aca="false" ca="false" dt2D="false" dtr="false" t="normal">IF(AC109="", "", AC109)</f>
        <v>94000</v>
      </c>
      <c r="E109" s="8" t="n">
        <v>111200</v>
      </c>
      <c r="F109" s="8" t="n">
        <v>120000</v>
      </c>
      <c r="G109" s="8" t="n">
        <v>128000</v>
      </c>
      <c r="H109" s="8" t="n">
        <v>135790</v>
      </c>
      <c r="I109" s="8" t="n">
        <v>146236</v>
      </c>
      <c r="J109" s="8" t="n"/>
      <c r="K109" s="8" t="n"/>
      <c r="L109" s="8" t="n"/>
      <c r="M109" s="8" t="n"/>
      <c r="N109" s="8" t="n">
        <v>60000</v>
      </c>
      <c r="O109" s="8" t="n">
        <v>67000</v>
      </c>
      <c r="P109" s="8" t="n">
        <v>107000</v>
      </c>
      <c r="Q109" s="8" t="n">
        <v>111000</v>
      </c>
      <c r="R109" s="15" t="n"/>
      <c r="S109" s="16" t="n">
        <v>57218</v>
      </c>
      <c r="T109" s="16" t="n">
        <v>63943.800000000003</v>
      </c>
      <c r="U109" s="16" t="n">
        <v>0</v>
      </c>
      <c r="V109" s="16" t="n">
        <v>48091</v>
      </c>
      <c r="W109" s="16" t="n">
        <v>66010.100000000006</v>
      </c>
      <c r="X109" s="16" t="n">
        <v>68419.300000000003</v>
      </c>
      <c r="Y109" s="13" t="n"/>
      <c r="Z109" s="13" t="n"/>
      <c r="AA109" s="13" t="n"/>
      <c r="AB109" s="19" t="n">
        <v>61000</v>
      </c>
      <c r="AC109" s="19" t="n">
        <v>94000</v>
      </c>
      <c r="AD109" s="19" t="n">
        <v>113175</v>
      </c>
      <c r="AE109" s="19" t="n">
        <v>127500</v>
      </c>
      <c r="AF109" s="19" t="n">
        <v>137900</v>
      </c>
      <c r="AG109" s="21" t="n">
        <v>150002.5</v>
      </c>
      <c r="AH109" s="22" t="n"/>
      <c r="AI109" s="13" t="n"/>
      <c r="AJ109" s="13" t="n"/>
      <c r="AK109" s="13" t="n"/>
      <c r="AL109" s="13" t="n"/>
      <c r="AM109" s="13" t="n"/>
      <c r="AN109" s="13" t="n"/>
      <c r="AO109" s="13" t="n"/>
      <c r="AP109" s="13" t="n"/>
      <c r="AQ109" s="32" t="n"/>
      <c r="AR109" s="32" t="n"/>
      <c r="AS109" s="32" t="n"/>
      <c r="AT109" s="33" t="n"/>
      <c r="AU109" s="33" t="n"/>
      <c r="AV109" s="34" t="n"/>
      <c r="AW109" s="34" t="n"/>
      <c r="AX109" s="34" t="n"/>
      <c r="AY109" s="34" t="n"/>
      <c r="AZ109" s="34" t="n"/>
      <c r="BA109" s="34" t="n"/>
      <c r="BB109" s="34" t="n"/>
    </row>
    <row ht="15.75" outlineLevel="0" r="110">
      <c r="A110" s="2" t="s">
        <v>0</v>
      </c>
      <c r="B110" s="5" t="s">
        <v>3</v>
      </c>
      <c r="C110" s="7" t="s">
        <v>6</v>
      </c>
      <c r="D110" s="9" t="n">
        <f aca="false" ca="false" dt2D="false" dtr="false" t="normal">IFERROR(IF(C109, D109/C109*100, 0), 0)</f>
        <v>154.09836065573771</v>
      </c>
      <c r="E110" s="9" t="n">
        <f aca="false" ca="false" dt2D="false" dtr="false" t="normal">IFERROR(IF(D109, E109/D109*100, 0), 0)</f>
        <v>118.29787234042553</v>
      </c>
      <c r="F110" s="9" t="n">
        <f aca="false" ca="false" dt2D="false" dtr="false" t="normal">IFERROR(IF(E109, F109/E109*100, 0), 0)</f>
        <v>107.91366906474819</v>
      </c>
      <c r="G110" s="9" t="n">
        <f aca="false" ca="false" dt2D="false" dtr="false" t="normal">IFERROR(IF(F109, G109/F109*100, 0), 0)</f>
        <v>106.66666666666667</v>
      </c>
      <c r="H110" s="9" t="n">
        <f aca="false" ca="false" dt2D="false" dtr="false" t="normal">IFERROR(IF(G109, H109/G109*100, 0), 0)</f>
        <v>106.0859375</v>
      </c>
      <c r="I110" s="9" t="n">
        <f aca="false" ca="false" dt2D="false" dtr="false" t="normal">IFERROR(IF(H109, I109/H109*100, 0), 0)</f>
        <v>107.69276088077177</v>
      </c>
      <c r="J110" s="7" t="s">
        <v>6</v>
      </c>
      <c r="K110" s="9" t="n">
        <f aca="false" ca="false" dt2D="false" dtr="false" t="normal">IFERROR(IF(J109, K109/J109*100, 0), 0)</f>
        <v>0</v>
      </c>
      <c r="L110" s="9" t="n">
        <f aca="false" ca="false" dt2D="false" dtr="false" t="normal">IFERROR(IF(K109, L109/K109*100, 0), 0)</f>
        <v>0</v>
      </c>
      <c r="M110" s="9" t="n">
        <f aca="false" ca="false" dt2D="false" dtr="false" t="normal">IFERROR(IF(L109, M109/L109*100, 0), 0)</f>
        <v>0</v>
      </c>
      <c r="N110" s="23" t="n"/>
      <c r="O110" s="23" t="n">
        <f aca="false" ca="false" dt2D="false" dtr="false" t="normal">IFERROR(IF(N109, O109/N109*100, 0), 0)</f>
        <v>111.66666666666667</v>
      </c>
      <c r="P110" s="23" t="n">
        <f aca="false" ca="false" dt2D="false" dtr="false" t="normal">IFERROR(IF(O109, P109/O109*100, 0), 0)</f>
        <v>159.70149253731341</v>
      </c>
      <c r="Q110" s="23" t="n">
        <f aca="false" ca="false" dt2D="false" dtr="false" t="normal">IFERROR(IF(P109, Q109/P109*100, 0), 0)</f>
        <v>103.73831775700934</v>
      </c>
      <c r="R110" s="24" t="n"/>
      <c r="S110" s="13" t="n"/>
      <c r="T110" s="13" t="n"/>
      <c r="U110" s="13" t="n"/>
      <c r="V110" s="13" t="n"/>
      <c r="W110" s="13" t="n"/>
      <c r="X110" s="13" t="n"/>
      <c r="Y110" s="13" t="n"/>
      <c r="Z110" s="13" t="n"/>
      <c r="AA110" s="13" t="n"/>
      <c r="AB110" s="28" t="n">
        <v>120.79207920792079</v>
      </c>
      <c r="AC110" s="29" t="n">
        <v>154.09836065573771</v>
      </c>
      <c r="AD110" s="29" t="n">
        <v>120.39893617021275</v>
      </c>
      <c r="AE110" s="29" t="n">
        <v>112.6573889993373</v>
      </c>
      <c r="AF110" s="29" t="n">
        <v>108.15686274509804</v>
      </c>
      <c r="AG110" s="30" t="n">
        <v>108.77628716461203</v>
      </c>
      <c r="AH110" s="31" t="n"/>
      <c r="AI110" s="13" t="n"/>
      <c r="AJ110" s="13" t="n"/>
      <c r="AK110" s="13" t="n"/>
      <c r="AL110" s="13" t="n"/>
      <c r="AM110" s="13" t="n"/>
      <c r="AN110" s="13" t="n"/>
      <c r="AO110" s="13" t="n"/>
      <c r="AP110" s="13" t="n"/>
      <c r="AQ110" s="32" t="n"/>
      <c r="AR110" s="32" t="n"/>
      <c r="AS110" s="32" t="n"/>
      <c r="AT110" s="141" t="n"/>
      <c r="AU110" s="141" t="n"/>
      <c r="AV110" s="64" t="n"/>
      <c r="AW110" s="64" t="n"/>
      <c r="AX110" s="64" t="n"/>
      <c r="AY110" s="64" t="n"/>
      <c r="AZ110" s="64" t="n"/>
      <c r="BA110" s="64" t="n"/>
      <c r="BB110" s="34" t="n"/>
    </row>
    <row ht="47.25" outlineLevel="0" r="111">
      <c r="A111" s="4" t="s">
        <v>281</v>
      </c>
      <c r="B111" s="6" t="s">
        <v>4</v>
      </c>
      <c r="C111" s="8" t="n">
        <f aca="false" ca="false" dt2D="false" dtr="false" t="normal">IF(AB111="", "", AB111)</f>
        <v>50200</v>
      </c>
      <c r="D111" s="8" t="n">
        <f aca="false" ca="false" dt2D="false" dtr="false" t="normal">IF(AC111="", "", AC111)</f>
        <v>51800</v>
      </c>
      <c r="E111" s="8" t="n">
        <v>57505</v>
      </c>
      <c r="F111" s="8" t="n">
        <v>61990</v>
      </c>
      <c r="G111" s="8" t="n">
        <v>65089</v>
      </c>
      <c r="H111" s="8" t="n">
        <v>68500</v>
      </c>
      <c r="I111" s="8" t="n">
        <v>73610</v>
      </c>
      <c r="J111" s="8" t="n"/>
      <c r="K111" s="8" t="n"/>
      <c r="L111" s="8" t="n"/>
      <c r="M111" s="8" t="n"/>
      <c r="N111" s="8" t="n">
        <v>54000</v>
      </c>
      <c r="O111" s="8" t="n">
        <v>55005</v>
      </c>
      <c r="P111" s="8" t="n">
        <v>51800</v>
      </c>
      <c r="Q111" s="8" t="n">
        <v>57505</v>
      </c>
      <c r="R111" s="15" t="n"/>
      <c r="S111" s="16" t="n">
        <v>58487.699999999997</v>
      </c>
      <c r="T111" s="16" t="n">
        <v>66678.300000000003</v>
      </c>
      <c r="U111" s="16" t="n">
        <v>0</v>
      </c>
      <c r="V111" s="16" t="n">
        <v>47171.699999999997</v>
      </c>
      <c r="W111" s="16" t="n">
        <v>55674.300000000003</v>
      </c>
      <c r="X111" s="16" t="n">
        <v>59878.199999999997</v>
      </c>
      <c r="Y111" s="13" t="n"/>
      <c r="Z111" s="13" t="n"/>
      <c r="AA111" s="13" t="n"/>
      <c r="AB111" s="19" t="n">
        <v>50200</v>
      </c>
      <c r="AC111" s="19" t="n">
        <v>51800</v>
      </c>
      <c r="AD111" s="19" t="n">
        <v>55530</v>
      </c>
      <c r="AE111" s="19" t="n">
        <v>59942</v>
      </c>
      <c r="AF111" s="19" t="n">
        <v>64500</v>
      </c>
      <c r="AG111" s="21" t="n">
        <v>69295</v>
      </c>
      <c r="AH111" s="22" t="n"/>
      <c r="AI111" s="13" t="n"/>
      <c r="AJ111" s="13" t="n"/>
      <c r="AK111" s="13" t="n"/>
      <c r="AL111" s="13" t="n"/>
      <c r="AM111" s="13" t="n"/>
      <c r="AN111" s="13" t="n"/>
      <c r="AO111" s="13" t="n"/>
      <c r="AP111" s="13" t="n"/>
      <c r="AQ111" s="32" t="n"/>
      <c r="AR111" s="32" t="n"/>
      <c r="AS111" s="32" t="n"/>
      <c r="AT111" s="141" t="n"/>
      <c r="AU111" s="141" t="n"/>
      <c r="AV111" s="64" t="n"/>
      <c r="AW111" s="207" t="n"/>
      <c r="AX111" s="207" t="n"/>
      <c r="AY111" s="207" t="n"/>
      <c r="AZ111" s="207" t="n"/>
      <c r="BA111" s="207" t="n"/>
      <c r="BB111" s="34" t="n"/>
    </row>
    <row ht="15.75" outlineLevel="0" r="112">
      <c r="A112" s="2" t="s">
        <v>0</v>
      </c>
      <c r="B112" s="5" t="s">
        <v>3</v>
      </c>
      <c r="C112" s="7" t="s">
        <v>6</v>
      </c>
      <c r="D112" s="9" t="n">
        <f aca="false" ca="false" dt2D="false" dtr="false" t="normal">IFERROR(IF(C111, D111/C111*100, 0), 0)</f>
        <v>103.18725099601593</v>
      </c>
      <c r="E112" s="9" t="n">
        <f aca="false" ca="false" dt2D="false" dtr="false" t="normal">IFERROR(IF(D111, E111/D111*100, 0), 0)</f>
        <v>111.01351351351352</v>
      </c>
      <c r="F112" s="9" t="n">
        <f aca="false" ca="false" dt2D="false" dtr="false" t="normal">IFERROR(IF(E111, F111/E111*100, 0), 0)</f>
        <v>107.79932179810451</v>
      </c>
      <c r="G112" s="9" t="n">
        <f aca="false" ca="false" dt2D="false" dtr="false" t="normal">IFERROR(IF(F111, G111/F111*100, 0), 0)</f>
        <v>104.99919341829327</v>
      </c>
      <c r="H112" s="9" t="n">
        <f aca="false" ca="false" dt2D="false" dtr="false" t="normal">IFERROR(IF(G111, H111/G111*100, 0), 0)</f>
        <v>105.24051683080091</v>
      </c>
      <c r="I112" s="9" t="n">
        <f aca="false" ca="false" dt2D="false" dtr="false" t="normal">IFERROR(IF(H111, I111/H111*100, 0), 0)</f>
        <v>107.45985401459855</v>
      </c>
      <c r="J112" s="7" t="s">
        <v>6</v>
      </c>
      <c r="K112" s="9" t="n">
        <f aca="false" ca="false" dt2D="false" dtr="false" t="normal">IFERROR(IF(J111, K111/J111*100, 0), 0)</f>
        <v>0</v>
      </c>
      <c r="L112" s="9" t="n">
        <f aca="false" ca="false" dt2D="false" dtr="false" t="normal">IFERROR(IF(K111, L111/K111*100, 0), 0)</f>
        <v>0</v>
      </c>
      <c r="M112" s="9" t="n">
        <f aca="false" ca="false" dt2D="false" dtr="false" t="normal">IFERROR(IF(L111, M111/L111*100, 0), 0)</f>
        <v>0</v>
      </c>
      <c r="N112" s="23" t="n"/>
      <c r="O112" s="23" t="n">
        <f aca="false" ca="false" dt2D="false" dtr="false" t="normal">IFERROR(IF(N111, O111/N111*100, 0), 0)</f>
        <v>101.86111111111111</v>
      </c>
      <c r="P112" s="23" t="n">
        <f aca="false" ca="false" dt2D="false" dtr="false" t="normal">IFERROR(IF(O111, P111/O111*100, 0), 0)</f>
        <v>94.173256976638484</v>
      </c>
      <c r="Q112" s="23" t="n">
        <f aca="false" ca="false" dt2D="false" dtr="false" t="normal">IFERROR(IF(P111, Q111/P111*100, 0), 0)</f>
        <v>111.01351351351352</v>
      </c>
      <c r="R112" s="24" t="n"/>
      <c r="S112" s="13" t="n"/>
      <c r="T112" s="13" t="n"/>
      <c r="U112" s="13" t="n"/>
      <c r="V112" s="13" t="n"/>
      <c r="W112" s="13" t="n"/>
      <c r="X112" s="13" t="n"/>
      <c r="Y112" s="13" t="n"/>
      <c r="Z112" s="13" t="n"/>
      <c r="AA112" s="13" t="n"/>
      <c r="AB112" s="28" t="n">
        <v>111.327951743103</v>
      </c>
      <c r="AC112" s="29" t="n">
        <v>103.18725099601593</v>
      </c>
      <c r="AD112" s="29" t="n">
        <v>107.20077220077219</v>
      </c>
      <c r="AE112" s="29" t="n">
        <v>107.94525481721593</v>
      </c>
      <c r="AF112" s="29" t="n">
        <v>107.60401721664275</v>
      </c>
      <c r="AG112" s="30" t="n">
        <v>107.43410852713178</v>
      </c>
      <c r="AH112" s="31" t="n"/>
      <c r="AI112" s="13" t="n"/>
      <c r="AJ112" s="13" t="n"/>
      <c r="AK112" s="13" t="n"/>
      <c r="AL112" s="13" t="n"/>
      <c r="AM112" s="13" t="n"/>
      <c r="AN112" s="13" t="n"/>
      <c r="AO112" s="13" t="n"/>
      <c r="AP112" s="13" t="n"/>
      <c r="AQ112" s="32" t="n"/>
      <c r="AR112" s="32" t="n"/>
      <c r="AS112" s="32" t="n"/>
      <c r="AT112" s="63" t="n"/>
      <c r="AU112" s="63" t="n"/>
      <c r="AV112" s="64" t="n"/>
      <c r="AW112" s="64" t="n"/>
      <c r="AX112" s="64" t="n"/>
      <c r="AY112" s="64" t="n"/>
      <c r="AZ112" s="64" t="n"/>
      <c r="BA112" s="64" t="n"/>
      <c r="BB112" s="34" t="n"/>
    </row>
    <row ht="15.75" outlineLevel="0" r="113">
      <c r="A113" s="4" t="s">
        <v>302</v>
      </c>
      <c r="B113" s="6" t="s">
        <v>4</v>
      </c>
      <c r="C113" s="8" t="n">
        <f aca="false" ca="false" dt2D="false" dtr="false" t="normal">IF(AB113="", "", AB113)</f>
        <v>40000</v>
      </c>
      <c r="D113" s="8" t="n">
        <f aca="false" ca="false" dt2D="false" dtr="false" t="normal">IF(AC113="", "", AC113)</f>
        <v>47250</v>
      </c>
      <c r="E113" s="8" t="n">
        <v>56300</v>
      </c>
      <c r="F113" s="8" t="n">
        <v>60700</v>
      </c>
      <c r="G113" s="8" t="n">
        <v>64600</v>
      </c>
      <c r="H113" s="8" t="n">
        <v>67900</v>
      </c>
      <c r="I113" s="8" t="n">
        <v>72845</v>
      </c>
      <c r="J113" s="8" t="n"/>
      <c r="K113" s="8" t="n"/>
      <c r="L113" s="8" t="n"/>
      <c r="M113" s="8" t="n"/>
      <c r="N113" s="23" t="n">
        <v>51025</v>
      </c>
      <c r="O113" s="23" t="n">
        <v>43850</v>
      </c>
      <c r="P113" s="23" t="n">
        <v>47250</v>
      </c>
      <c r="Q113" s="8" t="n">
        <v>55000</v>
      </c>
      <c r="R113" s="15" t="n"/>
      <c r="S113" s="16" t="n">
        <v>42975.5</v>
      </c>
      <c r="T113" s="16" t="n">
        <v>49783</v>
      </c>
      <c r="U113" s="16" t="n">
        <v>0</v>
      </c>
      <c r="V113" s="16" t="n">
        <v>40891.5</v>
      </c>
      <c r="W113" s="16" t="n">
        <v>46314.400000000001</v>
      </c>
      <c r="X113" s="16" t="n">
        <v>52551.300000000003</v>
      </c>
      <c r="Y113" s="13" t="n"/>
      <c r="Z113" s="13" t="n"/>
      <c r="AA113" s="13" t="n"/>
      <c r="AB113" s="19" t="n">
        <v>40000</v>
      </c>
      <c r="AC113" s="19" t="n">
        <v>47250</v>
      </c>
      <c r="AD113" s="19" t="n">
        <v>56399</v>
      </c>
      <c r="AE113" s="19" t="n">
        <v>63300</v>
      </c>
      <c r="AF113" s="19" t="n">
        <v>68900</v>
      </c>
      <c r="AG113" s="21" t="n">
        <v>74200</v>
      </c>
      <c r="AH113" s="22" t="n"/>
      <c r="AI113" s="13" t="n"/>
      <c r="AJ113" s="13" t="n"/>
      <c r="AK113" s="13" t="n"/>
      <c r="AL113" s="13" t="n"/>
      <c r="AM113" s="13" t="n"/>
      <c r="AN113" s="13" t="n"/>
      <c r="AO113" s="13" t="n"/>
      <c r="AP113" s="13" t="n"/>
      <c r="AQ113" s="32" t="n"/>
      <c r="AR113" s="32" t="n"/>
      <c r="AS113" s="32" t="n"/>
      <c r="AT113" s="33" t="n"/>
      <c r="AU113" s="33" t="n"/>
      <c r="AV113" s="34" t="n"/>
      <c r="AW113" s="34" t="n"/>
      <c r="AX113" s="34" t="n"/>
      <c r="AY113" s="34" t="n"/>
      <c r="AZ113" s="34" t="n"/>
      <c r="BA113" s="34" t="n"/>
      <c r="BB113" s="34" t="n"/>
    </row>
    <row ht="15.75" outlineLevel="0" r="114">
      <c r="A114" s="2" t="s">
        <v>0</v>
      </c>
      <c r="B114" s="5" t="s">
        <v>3</v>
      </c>
      <c r="C114" s="7" t="s">
        <v>6</v>
      </c>
      <c r="D114" s="9" t="n">
        <f aca="false" ca="false" dt2D="false" dtr="false" t="normal">IFERROR(IF(C113, D113/C113*100, 0), 0)</f>
        <v>118.12499999999999</v>
      </c>
      <c r="E114" s="9" t="n">
        <f aca="false" ca="false" dt2D="false" dtr="false" t="normal">IFERROR(IF(D113, E113/D113*100, 0), 0)</f>
        <v>119.15343915343914</v>
      </c>
      <c r="F114" s="9" t="n">
        <f aca="false" ca="false" dt2D="false" dtr="false" t="normal">IFERROR(IF(E113, F113/E113*100, 0), 0)</f>
        <v>107.81527531083481</v>
      </c>
      <c r="G114" s="9" t="n">
        <f aca="false" ca="false" dt2D="false" dtr="false" t="normal">IFERROR(IF(F113, G113/F113*100, 0), 0)</f>
        <v>106.42504118616145</v>
      </c>
      <c r="H114" s="9" t="n">
        <f aca="false" ca="false" dt2D="false" dtr="false" t="normal">IFERROR(IF(G113, H113/G113*100, 0), 0)</f>
        <v>105.10835913312692</v>
      </c>
      <c r="I114" s="9" t="n">
        <f aca="false" ca="false" dt2D="false" dtr="false" t="normal">IFERROR(IF(H113, I113/H113*100, 0), 0)</f>
        <v>107.28276877761414</v>
      </c>
      <c r="J114" s="7" t="s">
        <v>6</v>
      </c>
      <c r="K114" s="9" t="n">
        <f aca="false" ca="false" dt2D="false" dtr="false" t="normal">IFERROR(IF(J113, K113/J113*100, 0), 0)</f>
        <v>0</v>
      </c>
      <c r="L114" s="9" t="n">
        <f aca="false" ca="false" dt2D="false" dtr="false" t="normal">IFERROR(IF(K113, L113/K113*100, 0), 0)</f>
        <v>0</v>
      </c>
      <c r="M114" s="9" t="n">
        <f aca="false" ca="false" dt2D="false" dtr="false" t="normal">IFERROR(IF(L113, M113/L113*100, 0), 0)</f>
        <v>0</v>
      </c>
      <c r="N114" s="23" t="n"/>
      <c r="O114" s="23" t="n"/>
      <c r="P114" s="23" t="n"/>
      <c r="Q114" s="23" t="n">
        <f aca="false" ca="false" dt2D="false" dtr="false" t="normal">IFERROR(IF(P113, Q113/P113*100, 0), 0)</f>
        <v>116.40211640211639</v>
      </c>
      <c r="R114" s="24" t="n"/>
      <c r="S114" s="13" t="n"/>
      <c r="T114" s="13" t="n"/>
      <c r="U114" s="13" t="n"/>
      <c r="V114" s="13" t="n"/>
      <c r="W114" s="13" t="n"/>
      <c r="X114" s="13" t="n"/>
      <c r="Y114" s="13" t="n"/>
      <c r="Z114" s="13" t="n"/>
      <c r="AA114" s="13" t="n"/>
      <c r="AB114" s="28" t="n">
        <v>129.03225806451613</v>
      </c>
      <c r="AC114" s="29" t="n">
        <v>118.12499999999999</v>
      </c>
      <c r="AD114" s="29" t="n">
        <v>119.36296296296295</v>
      </c>
      <c r="AE114" s="29" t="n">
        <v>112.23603255376868</v>
      </c>
      <c r="AF114" s="29" t="n">
        <v>108.84676145339654</v>
      </c>
      <c r="AG114" s="30" t="n">
        <v>107.69230769230769</v>
      </c>
      <c r="AH114" s="31" t="n"/>
      <c r="AI114" s="13" t="n"/>
      <c r="AJ114" s="13" t="n"/>
      <c r="AK114" s="13" t="n"/>
      <c r="AL114" s="13" t="n"/>
      <c r="AM114" s="13" t="n"/>
      <c r="AN114" s="13" t="n"/>
      <c r="AO114" s="13" t="n"/>
      <c r="AP114" s="13" t="n"/>
      <c r="AQ114" s="32" t="n"/>
      <c r="AR114" s="32" t="n"/>
      <c r="AS114" s="32" t="n"/>
      <c r="AT114" s="172" t="n"/>
      <c r="AU114" s="33" t="n"/>
      <c r="AV114" s="34" t="n"/>
      <c r="AW114" s="34" t="n"/>
      <c r="AX114" s="34" t="n"/>
      <c r="AY114" s="34" t="n"/>
      <c r="AZ114" s="34" t="n"/>
      <c r="BA114" s="34" t="n"/>
      <c r="BB114" s="34" t="n"/>
    </row>
    <row customHeight="true" ht="36" outlineLevel="0" r="115">
      <c r="A115" s="4" t="s">
        <v>303</v>
      </c>
      <c r="B115" s="6" t="s">
        <v>4</v>
      </c>
      <c r="C115" s="8" t="n">
        <f aca="false" ca="false" dt2D="false" dtr="false" t="normal">IF(AB115="", "", AB115)</f>
        <v>44700</v>
      </c>
      <c r="D115" s="8" t="n">
        <f aca="false" ca="false" dt2D="false" dtr="false" t="normal">IF(AC115="", "", AC115)</f>
        <v>53000</v>
      </c>
      <c r="E115" s="8" t="n">
        <v>63300</v>
      </c>
      <c r="F115" s="8" t="n">
        <v>68400</v>
      </c>
      <c r="G115" s="8" t="n">
        <v>72800</v>
      </c>
      <c r="H115" s="8" t="n">
        <v>77900</v>
      </c>
      <c r="I115" s="8" t="n">
        <v>84359.899999999994</v>
      </c>
      <c r="J115" s="8" t="n"/>
      <c r="K115" s="8" t="n"/>
      <c r="L115" s="8" t="n"/>
      <c r="M115" s="8" t="n"/>
      <c r="N115" s="8" t="n">
        <v>40009</v>
      </c>
      <c r="O115" s="8" t="n">
        <v>47050</v>
      </c>
      <c r="P115" s="8" t="n">
        <v>53000</v>
      </c>
      <c r="Q115" s="8" t="n">
        <v>62000</v>
      </c>
      <c r="R115" s="15" t="n"/>
      <c r="S115" s="16" t="n">
        <v>48621.599999999999</v>
      </c>
      <c r="T115" s="16" t="n">
        <v>57431</v>
      </c>
      <c r="U115" s="16" t="n">
        <v>0</v>
      </c>
      <c r="V115" s="16" t="n">
        <v>42806.199999999997</v>
      </c>
      <c r="W115" s="16" t="n">
        <v>53126.599999999999</v>
      </c>
      <c r="X115" s="16" t="n">
        <v>61980</v>
      </c>
      <c r="Y115" s="13" t="n"/>
      <c r="Z115" s="13" t="n"/>
      <c r="AA115" s="13" t="n"/>
      <c r="AB115" s="19" t="n">
        <v>44700</v>
      </c>
      <c r="AC115" s="19" t="n">
        <v>53000</v>
      </c>
      <c r="AD115" s="19" t="n">
        <v>63295</v>
      </c>
      <c r="AE115" s="19" t="n">
        <v>71068</v>
      </c>
      <c r="AF115" s="19" t="n">
        <v>77355</v>
      </c>
      <c r="AG115" s="21" t="n">
        <v>84090</v>
      </c>
      <c r="AH115" s="22" t="n"/>
      <c r="AI115" s="13" t="n"/>
      <c r="AJ115" s="13" t="n"/>
      <c r="AK115" s="13" t="n"/>
      <c r="AL115" s="13" t="n"/>
      <c r="AM115" s="13" t="n"/>
      <c r="AN115" s="13" t="n"/>
      <c r="AO115" s="13" t="n"/>
      <c r="AP115" s="13" t="n"/>
      <c r="AQ115" s="32" t="n"/>
      <c r="AR115" s="32" t="n"/>
      <c r="AS115" s="32" t="n"/>
      <c r="AT115" s="137" t="n"/>
      <c r="AU115" s="137" t="n"/>
      <c r="AV115" s="64" t="n"/>
      <c r="AW115" s="64" t="n"/>
      <c r="AX115" s="64" t="n"/>
      <c r="AY115" s="64" t="n"/>
      <c r="AZ115" s="64" t="n"/>
      <c r="BA115" s="64" t="n"/>
      <c r="BB115" s="34" t="n"/>
    </row>
    <row ht="15.75" outlineLevel="0" r="116">
      <c r="A116" s="2" t="s">
        <v>0</v>
      </c>
      <c r="B116" s="5" t="s">
        <v>3</v>
      </c>
      <c r="C116" s="7" t="s">
        <v>6</v>
      </c>
      <c r="D116" s="9" t="n">
        <f aca="false" ca="false" dt2D="false" dtr="false" t="normal">IFERROR(IF(C115, D115/C115*100, 0), 0)</f>
        <v>118.56823266219239</v>
      </c>
      <c r="E116" s="9" t="n">
        <f aca="false" ca="false" dt2D="false" dtr="false" t="normal">IFERROR(IF(D115, E115/D115*100, 0), 0)</f>
        <v>119.43396226415095</v>
      </c>
      <c r="F116" s="9" t="n">
        <f aca="false" ca="false" dt2D="false" dtr="false" t="normal">IFERROR(IF(E115, F115/E115*100, 0), 0)</f>
        <v>108.0568720379147</v>
      </c>
      <c r="G116" s="9" t="n">
        <f aca="false" ca="false" dt2D="false" dtr="false" t="normal">IFERROR(IF(F115, G115/F115*100, 0), 0)</f>
        <v>106.43274853801171</v>
      </c>
      <c r="H116" s="9" t="n">
        <f aca="false" ca="false" dt2D="false" dtr="false" t="normal">IFERROR(IF(G115, H115/G115*100, 0), 0)</f>
        <v>107.0054945054945</v>
      </c>
      <c r="I116" s="9" t="n">
        <f aca="false" ca="false" dt2D="false" dtr="false" t="normal">IFERROR(IF(H115, I115/H115*100, 0), 0)</f>
        <v>108.29255455712452</v>
      </c>
      <c r="J116" s="7" t="s">
        <v>6</v>
      </c>
      <c r="K116" s="9" t="n">
        <f aca="false" ca="false" dt2D="false" dtr="false" t="normal">IFERROR(IF(J115, K115/J115*100, 0), 0)</f>
        <v>0</v>
      </c>
      <c r="L116" s="9" t="n">
        <f aca="false" ca="false" dt2D="false" dtr="false" t="normal">IFERROR(IF(K115, L115/K115*100, 0), 0)</f>
        <v>0</v>
      </c>
      <c r="M116" s="9" t="n">
        <f aca="false" ca="false" dt2D="false" dtr="false" t="normal">IFERROR(IF(L115, M115/L115*100, 0), 0)</f>
        <v>0</v>
      </c>
      <c r="N116" s="23" t="n"/>
      <c r="O116" s="23" t="n">
        <f aca="false" ca="false" dt2D="false" dtr="false" t="normal">IFERROR(IF(N115, O115/N115*100, 0), 0)</f>
        <v>117.5985403284261</v>
      </c>
      <c r="P116" s="23" t="n">
        <f aca="false" ca="false" dt2D="false" dtr="false" t="normal">IFERROR(IF(O115, P115/O115*100, 0), 0)</f>
        <v>112.64612114771519</v>
      </c>
      <c r="Q116" s="23" t="n">
        <f aca="false" ca="false" dt2D="false" dtr="false" t="normal">IFERROR(IF(P115, Q115/P115*100, 0), 0)</f>
        <v>116.98113207547169</v>
      </c>
      <c r="R116" s="24" t="n"/>
      <c r="S116" s="13" t="n"/>
      <c r="T116" s="13" t="n"/>
      <c r="U116" s="13" t="n"/>
      <c r="V116" s="13" t="n"/>
      <c r="W116" s="13" t="n"/>
      <c r="X116" s="13" t="n"/>
      <c r="Y116" s="13" t="n"/>
      <c r="Z116" s="13" t="n"/>
      <c r="AA116" s="13" t="n"/>
      <c r="AB116" s="28" t="n">
        <v>111.75</v>
      </c>
      <c r="AC116" s="29" t="n">
        <v>118.56823266219239</v>
      </c>
      <c r="AD116" s="29" t="n">
        <v>119.4245283018868</v>
      </c>
      <c r="AE116" s="29" t="n">
        <v>112.28059088395608</v>
      </c>
      <c r="AF116" s="29" t="n">
        <v>108.84645691450442</v>
      </c>
      <c r="AG116" s="30" t="n">
        <v>108.70661237153382</v>
      </c>
      <c r="AH116" s="31" t="n"/>
      <c r="AI116" s="13" t="n"/>
      <c r="AJ116" s="13" t="n"/>
      <c r="AK116" s="13" t="n"/>
      <c r="AL116" s="13" t="n"/>
      <c r="AM116" s="13" t="n"/>
      <c r="AN116" s="13" t="n"/>
      <c r="AO116" s="13" t="n"/>
      <c r="AP116" s="13" t="n"/>
      <c r="AQ116" s="32" t="n"/>
      <c r="AR116" s="32" t="n"/>
      <c r="AS116" s="32" t="n"/>
      <c r="AT116" s="33" t="n"/>
      <c r="AU116" s="33" t="n"/>
      <c r="AV116" s="34" t="n"/>
      <c r="AW116" s="34" t="n"/>
      <c r="AX116" s="34" t="n"/>
      <c r="AY116" s="34" t="n"/>
      <c r="AZ116" s="34" t="n"/>
      <c r="BA116" s="34" t="n"/>
      <c r="BB116" s="34" t="n"/>
    </row>
    <row ht="47.25" outlineLevel="0" r="117">
      <c r="A117" s="4" t="s">
        <v>304</v>
      </c>
      <c r="B117" s="6" t="s">
        <v>4</v>
      </c>
      <c r="C117" s="8" t="n">
        <f aca="false" ca="false" dt2D="false" dtr="false" t="normal">IF(AB117="", "", AB117)</f>
        <v>32800</v>
      </c>
      <c r="D117" s="8" t="n">
        <f aca="false" ca="false" dt2D="false" dtr="false" t="normal">IF(AC117="", "", AC117)</f>
        <v>39000</v>
      </c>
      <c r="E117" s="8" t="n">
        <v>46700</v>
      </c>
      <c r="F117" s="8" t="n">
        <v>50350</v>
      </c>
      <c r="G117" s="8" t="n">
        <v>53600</v>
      </c>
      <c r="H117" s="8" t="n">
        <v>56300</v>
      </c>
      <c r="I117" s="8" t="n">
        <v>66000</v>
      </c>
      <c r="J117" s="8" t="n"/>
      <c r="K117" s="8" t="n"/>
      <c r="L117" s="8" t="n"/>
      <c r="M117" s="8" t="n"/>
      <c r="N117" s="8" t="n">
        <v>32100</v>
      </c>
      <c r="O117" s="8" t="n">
        <v>34300</v>
      </c>
      <c r="P117" s="8" t="n">
        <v>39000</v>
      </c>
      <c r="Q117" s="8" t="n">
        <v>46000</v>
      </c>
      <c r="R117" s="15" t="n"/>
      <c r="S117" s="16" t="n">
        <v>39106.699999999997</v>
      </c>
      <c r="T117" s="16" t="n">
        <v>45919.900000000001</v>
      </c>
      <c r="U117" s="16" t="n">
        <v>0</v>
      </c>
      <c r="V117" s="16" t="n">
        <v>39012.800000000003</v>
      </c>
      <c r="W117" s="16" t="n">
        <v>43337.400000000001</v>
      </c>
      <c r="X117" s="16" t="n">
        <v>50514.199999999997</v>
      </c>
      <c r="Y117" s="13" t="n"/>
      <c r="Z117" s="13" t="n"/>
      <c r="AA117" s="13" t="n"/>
      <c r="AB117" s="19" t="n">
        <v>32800</v>
      </c>
      <c r="AC117" s="19" t="n">
        <v>39000</v>
      </c>
      <c r="AD117" s="19" t="n">
        <v>46700</v>
      </c>
      <c r="AE117" s="19" t="n">
        <v>52000</v>
      </c>
      <c r="AF117" s="19" t="n">
        <v>57155</v>
      </c>
      <c r="AG117" s="21" t="n">
        <v>61550</v>
      </c>
      <c r="AH117" s="22" t="n"/>
      <c r="AI117" s="13" t="n"/>
      <c r="AJ117" s="13" t="n"/>
      <c r="AK117" s="13" t="n"/>
      <c r="AL117" s="13" t="n"/>
      <c r="AM117" s="13" t="n"/>
      <c r="AN117" s="13" t="n"/>
      <c r="AO117" s="13" t="n"/>
      <c r="AP117" s="13" t="n"/>
      <c r="AQ117" s="32" t="n"/>
      <c r="AR117" s="32" t="n"/>
      <c r="AS117" s="32" t="n"/>
      <c r="AT117" s="141" t="n"/>
      <c r="AU117" s="141" t="n"/>
      <c r="AV117" s="64" t="n"/>
      <c r="AW117" s="64" t="n"/>
      <c r="AX117" s="64" t="n"/>
      <c r="AY117" s="64" t="n"/>
      <c r="AZ117" s="64" t="n"/>
      <c r="BA117" s="64" t="n"/>
      <c r="BB117" s="34" t="n"/>
    </row>
    <row ht="15.75" outlineLevel="0" r="118">
      <c r="A118" s="2" t="s">
        <v>0</v>
      </c>
      <c r="B118" s="5" t="s">
        <v>3</v>
      </c>
      <c r="C118" s="7" t="s">
        <v>6</v>
      </c>
      <c r="D118" s="9" t="n">
        <f aca="false" ca="false" dt2D="false" dtr="false" t="normal">IFERROR(IF(C117, D117/C117*100, 0), 0)</f>
        <v>118.90243902439023</v>
      </c>
      <c r="E118" s="9" t="n">
        <f aca="false" ca="false" dt2D="false" dtr="false" t="normal">IFERROR(IF(D117, E117/D117*100, 0), 0)</f>
        <v>119.74358974358974</v>
      </c>
      <c r="F118" s="9" t="n">
        <f aca="false" ca="false" dt2D="false" dtr="false" t="normal">IFERROR(IF(E117, F117/E117*100, 0), 0)</f>
        <v>107.81584582441113</v>
      </c>
      <c r="G118" s="9" t="n">
        <f aca="false" ca="false" dt2D="false" dtr="false" t="normal">IFERROR(IF(F117, G117/F117*100, 0), 0)</f>
        <v>106.45481628599802</v>
      </c>
      <c r="H118" s="9" t="n">
        <f aca="false" ca="false" dt2D="false" dtr="false" t="normal">IFERROR(IF(G117, H117/G117*100, 0), 0)</f>
        <v>105.03731343283582</v>
      </c>
      <c r="I118" s="9" t="n">
        <f aca="false" ca="false" dt2D="false" dtr="false" t="normal">IFERROR(IF(H117, I117/H117*100, 0), 0)</f>
        <v>117.22912966252221</v>
      </c>
      <c r="J118" s="7" t="s">
        <v>6</v>
      </c>
      <c r="K118" s="9" t="n">
        <f aca="false" ca="false" dt2D="false" dtr="false" t="normal">IFERROR(IF(J117, K117/J117*100, 0), 0)</f>
        <v>0</v>
      </c>
      <c r="L118" s="9" t="n">
        <f aca="false" ca="false" dt2D="false" dtr="false" t="normal">IFERROR(IF(K117, L117/K117*100, 0), 0)</f>
        <v>0</v>
      </c>
      <c r="M118" s="9" t="n">
        <f aca="false" ca="false" dt2D="false" dtr="false" t="normal">IFERROR(IF(L117, M117/L117*100, 0), 0)</f>
        <v>0</v>
      </c>
      <c r="N118" s="23" t="n"/>
      <c r="O118" s="23" t="n">
        <f aca="false" ca="false" dt2D="false" dtr="false" t="normal">IFERROR(IF(N117, O117/N117*100, 0), 0)</f>
        <v>106.85358255451713</v>
      </c>
      <c r="P118" s="23" t="n">
        <f aca="false" ca="false" dt2D="false" dtr="false" t="normal">IFERROR(IF(O117, P117/O117*100, 0), 0)</f>
        <v>113.70262390670554</v>
      </c>
      <c r="Q118" s="23" t="n">
        <f aca="false" ca="false" dt2D="false" dtr="false" t="normal">IFERROR(IF(P117, Q117/P117*100, 0), 0)</f>
        <v>117.94871794871796</v>
      </c>
      <c r="R118" s="24" t="n"/>
      <c r="S118" s="13" t="n"/>
      <c r="T118" s="13" t="n"/>
      <c r="U118" s="13" t="n"/>
      <c r="V118" s="13" t="n"/>
      <c r="W118" s="13" t="n"/>
      <c r="X118" s="13" t="n"/>
      <c r="Y118" s="13" t="n"/>
      <c r="Z118" s="13" t="n"/>
      <c r="AA118" s="13" t="n"/>
      <c r="AB118" s="28" t="n">
        <v>109.33333333333333</v>
      </c>
      <c r="AC118" s="29" t="n">
        <v>118.90243902439023</v>
      </c>
      <c r="AD118" s="29" t="n">
        <v>119.74358974358974</v>
      </c>
      <c r="AE118" s="29" t="n">
        <v>111.3490364025696</v>
      </c>
      <c r="AF118" s="29" t="n">
        <v>109.91346153846153</v>
      </c>
      <c r="AG118" s="30" t="n">
        <v>107.68961595660922</v>
      </c>
      <c r="AH118" s="31" t="n"/>
      <c r="AI118" s="13" t="n"/>
      <c r="AJ118" s="13" t="n"/>
      <c r="AK118" s="13" t="n"/>
      <c r="AL118" s="13" t="n"/>
      <c r="AM118" s="13" t="n"/>
      <c r="AN118" s="13" t="n"/>
      <c r="AO118" s="13" t="n"/>
      <c r="AP118" s="13" t="n"/>
      <c r="AQ118" s="32" t="n"/>
      <c r="AR118" s="32" t="n"/>
      <c r="AS118" s="32" t="n"/>
      <c r="AT118" s="141" t="n"/>
      <c r="AU118" s="141" t="n"/>
      <c r="AV118" s="64" t="n"/>
      <c r="AW118" s="64" t="n"/>
      <c r="AX118" s="64" t="n"/>
      <c r="AY118" s="64" t="n"/>
      <c r="AZ118" s="64" t="n"/>
      <c r="BA118" s="64" t="n"/>
      <c r="BB118" s="34" t="n"/>
    </row>
    <row ht="15.75" outlineLevel="0" r="119">
      <c r="A119" s="4" t="s">
        <v>305</v>
      </c>
      <c r="B119" s="6" t="s">
        <v>4</v>
      </c>
      <c r="C119" s="8" t="n">
        <f aca="false" ca="false" dt2D="false" dtr="false" t="normal">IF(AB119="", "", AB119)</f>
        <v>30020</v>
      </c>
      <c r="D119" s="8" t="n">
        <f aca="false" ca="false" dt2D="false" dtr="false" t="normal">IF(AC119="", "", AC119)</f>
        <v>35900</v>
      </c>
      <c r="E119" s="8" t="n">
        <v>43031</v>
      </c>
      <c r="F119" s="8" t="n">
        <v>46400</v>
      </c>
      <c r="G119" s="8" t="n">
        <v>49400</v>
      </c>
      <c r="H119" s="8" t="n">
        <v>52800</v>
      </c>
      <c r="I119" s="8" t="n">
        <v>58000</v>
      </c>
      <c r="J119" s="8" t="n"/>
      <c r="K119" s="8" t="n"/>
      <c r="L119" s="8" t="n"/>
      <c r="M119" s="8" t="n"/>
      <c r="N119" s="8" t="n">
        <v>24500</v>
      </c>
      <c r="O119" s="8" t="n">
        <v>32640</v>
      </c>
      <c r="P119" s="8" t="n">
        <v>35900</v>
      </c>
      <c r="Q119" s="8" t="n">
        <v>44000</v>
      </c>
      <c r="R119" s="15" t="n"/>
      <c r="S119" s="16" t="n">
        <v>38183.199999999997</v>
      </c>
      <c r="T119" s="16" t="n">
        <v>53372.699999999997</v>
      </c>
      <c r="U119" s="16" t="n">
        <v>0</v>
      </c>
      <c r="V119" s="16" t="n">
        <v>34448.300000000003</v>
      </c>
      <c r="W119" s="16" t="n">
        <v>0</v>
      </c>
      <c r="X119" s="16" t="n">
        <v>65031.099999999999</v>
      </c>
      <c r="Y119" s="13" t="n"/>
      <c r="Z119" s="13" t="n"/>
      <c r="AA119" s="13" t="n"/>
      <c r="AB119" s="19" t="n">
        <v>30020</v>
      </c>
      <c r="AC119" s="19" t="n">
        <v>35900</v>
      </c>
      <c r="AD119" s="19" t="n">
        <v>43000</v>
      </c>
      <c r="AE119" s="19" t="n">
        <v>48300</v>
      </c>
      <c r="AF119" s="19" t="n">
        <v>52400</v>
      </c>
      <c r="AG119" s="21" t="n">
        <v>57435</v>
      </c>
      <c r="AH119" s="22" t="n"/>
      <c r="AI119" s="13" t="n"/>
      <c r="AJ119" s="13" t="n"/>
      <c r="AK119" s="13" t="n"/>
      <c r="AL119" s="13" t="n"/>
      <c r="AM119" s="13" t="n"/>
      <c r="AN119" s="13" t="n"/>
      <c r="AO119" s="13" t="n"/>
      <c r="AP119" s="13" t="n"/>
      <c r="AQ119" s="32" t="n"/>
      <c r="AR119" s="32" t="n"/>
      <c r="AS119" s="32" t="n"/>
      <c r="AT119" s="141" t="n"/>
      <c r="AU119" s="141" t="n"/>
      <c r="AV119" s="64" t="n"/>
      <c r="AW119" s="64" t="n"/>
      <c r="AX119" s="64" t="n"/>
      <c r="AY119" s="64" t="n"/>
      <c r="AZ119" s="64" t="n"/>
      <c r="BA119" s="64" t="n"/>
      <c r="BB119" s="34" t="n"/>
    </row>
    <row ht="15.75" outlineLevel="0" r="120">
      <c r="A120" s="2" t="s">
        <v>0</v>
      </c>
      <c r="B120" s="5" t="s">
        <v>3</v>
      </c>
      <c r="C120" s="7" t="s">
        <v>6</v>
      </c>
      <c r="D120" s="9" t="n">
        <f aca="false" ca="false" dt2D="false" dtr="false" t="normal">IFERROR(IF(C119, D119/C119*100, 0), 0)</f>
        <v>119.58694203864091</v>
      </c>
      <c r="E120" s="9" t="n">
        <f aca="false" ca="false" dt2D="false" dtr="false" t="normal">IFERROR(IF(D119, E119/D119*100, 0), 0)</f>
        <v>119.86350974930362</v>
      </c>
      <c r="F120" s="9" t="n">
        <f aca="false" ca="false" dt2D="false" dtr="false" t="normal">IFERROR(IF(E119, F119/E119*100, 0), 0)</f>
        <v>107.82923938555923</v>
      </c>
      <c r="G120" s="9" t="n">
        <f aca="false" ca="false" dt2D="false" dtr="false" t="normal">IFERROR(IF(F119, G119/F119*100, 0), 0)</f>
        <v>106.46551724137932</v>
      </c>
      <c r="H120" s="9" t="n">
        <f aca="false" ca="false" dt2D="false" dtr="false" t="normal">IFERROR(IF(G119, H119/G119*100, 0), 0)</f>
        <v>106.88259109311741</v>
      </c>
      <c r="I120" s="9" t="n">
        <f aca="false" ca="false" dt2D="false" dtr="false" t="normal">IFERROR(IF(H119, I119/H119*100, 0), 0)</f>
        <v>109.84848484848484</v>
      </c>
      <c r="J120" s="7" t="s">
        <v>6</v>
      </c>
      <c r="K120" s="9" t="n">
        <f aca="false" ca="false" dt2D="false" dtr="false" t="normal">IFERROR(IF(J119, K119/J119*100, 0), 0)</f>
        <v>0</v>
      </c>
      <c r="L120" s="9" t="n">
        <f aca="false" ca="false" dt2D="false" dtr="false" t="normal">IFERROR(IF(K119, L119/K119*100, 0), 0)</f>
        <v>0</v>
      </c>
      <c r="M120" s="9" t="n">
        <f aca="false" ca="false" dt2D="false" dtr="false" t="normal">IFERROR(IF(L119, M119/L119*100, 0), 0)</f>
        <v>0</v>
      </c>
      <c r="N120" s="23" t="n"/>
      <c r="O120" s="23" t="n">
        <f aca="false" ca="false" dt2D="false" dtr="false" t="normal">IFERROR(IF(N119, O119/N119*100, 0), 0)</f>
        <v>133.22448979591837</v>
      </c>
      <c r="P120" s="23" t="n">
        <f aca="false" ca="false" dt2D="false" dtr="false" t="normal">IFERROR(IF(O119, P119/O119*100, 0), 0)</f>
        <v>109.98774509803921</v>
      </c>
      <c r="Q120" s="23" t="n">
        <f aca="false" ca="false" dt2D="false" dtr="false" t="normal">IFERROR(IF(P119, Q119/P119*100, 0), 0)</f>
        <v>122.56267409470752</v>
      </c>
      <c r="R120" s="24" t="n"/>
      <c r="S120" s="13" t="n"/>
      <c r="T120" s="13" t="n"/>
      <c r="U120" s="13" t="n"/>
      <c r="V120" s="13" t="n"/>
      <c r="W120" s="13" t="n"/>
      <c r="X120" s="13" t="n"/>
      <c r="Y120" s="13" t="n"/>
      <c r="Z120" s="13" t="n"/>
      <c r="AA120" s="13" t="n"/>
      <c r="AB120" s="28" t="n">
        <v>115.48374687439893</v>
      </c>
      <c r="AC120" s="29" t="n">
        <v>119.58694203864091</v>
      </c>
      <c r="AD120" s="29" t="n">
        <v>119.77715877437325</v>
      </c>
      <c r="AE120" s="29" t="n">
        <v>112.32558139534883</v>
      </c>
      <c r="AF120" s="29" t="n">
        <v>108.48861283643892</v>
      </c>
      <c r="AG120" s="30" t="n">
        <v>109.6087786259542</v>
      </c>
      <c r="AH120" s="31" t="n"/>
      <c r="AI120" s="13" t="n"/>
      <c r="AJ120" s="13" t="n"/>
      <c r="AK120" s="13" t="n"/>
      <c r="AL120" s="13" t="n"/>
      <c r="AM120" s="13" t="n"/>
      <c r="AN120" s="13" t="n"/>
      <c r="AO120" s="13" t="n"/>
      <c r="AP120" s="13" t="n"/>
      <c r="AQ120" s="32" t="n"/>
      <c r="AR120" s="32" t="n"/>
      <c r="AS120" s="32" t="n"/>
      <c r="AT120" s="141" t="n"/>
      <c r="AU120" s="141" t="n"/>
      <c r="AV120" s="64" t="n"/>
      <c r="AW120" s="64" t="n"/>
      <c r="AX120" s="64" t="n"/>
      <c r="AY120" s="64" t="n"/>
      <c r="AZ120" s="64" t="n"/>
      <c r="BA120" s="64" t="n"/>
      <c r="BB120" s="34" t="n"/>
    </row>
    <row customHeight="true" ht="53.25" outlineLevel="0" r="121">
      <c r="A121" s="225" t="s">
        <v>310</v>
      </c>
      <c r="B121" s="6" t="s">
        <v>4</v>
      </c>
      <c r="C121" s="8" t="n">
        <f aca="false" ca="false" dt2D="false" dtr="false" t="normal">IF(AB121="", "", AB121)</f>
        <v>41226.709999999999</v>
      </c>
      <c r="D121" s="8" t="n">
        <f aca="false" ca="false" dt2D="false" dtr="false" t="normal">IF(AC121="", "", AC121)</f>
        <v>48419.010000000002</v>
      </c>
      <c r="E121" s="8" t="n">
        <v>53512.910000000003</v>
      </c>
      <c r="F121" s="8" t="n">
        <v>55653.43</v>
      </c>
      <c r="G121" s="8" t="n">
        <v>58157</v>
      </c>
      <c r="H121" s="8" t="n">
        <v>60774.964999999997</v>
      </c>
      <c r="I121" s="8" t="n">
        <v>63598.830000000002</v>
      </c>
      <c r="J121" s="8" t="n"/>
      <c r="K121" s="8" t="n"/>
      <c r="L121" s="8" t="n"/>
      <c r="M121" s="8" t="n"/>
      <c r="N121" s="8" t="n">
        <v>34290</v>
      </c>
      <c r="O121" s="8" t="n">
        <v>44749</v>
      </c>
      <c r="P121" s="8" t="n">
        <v>50606.370000000003</v>
      </c>
      <c r="Q121" s="8" t="n">
        <v>53000</v>
      </c>
      <c r="R121" s="15" t="n"/>
      <c r="S121" s="16" t="n">
        <v>0</v>
      </c>
      <c r="T121" s="16" t="n">
        <v>0</v>
      </c>
      <c r="U121" s="16" t="n">
        <v>0</v>
      </c>
      <c r="V121" s="16" t="n">
        <v>0</v>
      </c>
      <c r="W121" s="16" t="n">
        <v>0</v>
      </c>
      <c r="X121" s="16" t="n">
        <v>0</v>
      </c>
      <c r="Y121" s="13" t="n"/>
      <c r="Z121" s="13" t="n"/>
      <c r="AA121" s="13" t="n"/>
      <c r="AB121" s="19" t="n">
        <v>41226.709999999999</v>
      </c>
      <c r="AC121" s="19" t="n">
        <v>48419.010000000002</v>
      </c>
      <c r="AD121" s="19" t="n">
        <v>57800</v>
      </c>
      <c r="AE121" s="19" t="n">
        <v>64400</v>
      </c>
      <c r="AF121" s="19" t="n">
        <v>68089</v>
      </c>
      <c r="AG121" s="21" t="n">
        <v>73195</v>
      </c>
      <c r="AH121" s="22" t="n"/>
      <c r="AI121" s="13" t="n"/>
      <c r="AJ121" s="13" t="n"/>
      <c r="AK121" s="13" t="n"/>
      <c r="AL121" s="13" t="n"/>
      <c r="AM121" s="13" t="n"/>
      <c r="AN121" s="13" t="n"/>
      <c r="AO121" s="13" t="n"/>
      <c r="AP121" s="13" t="n"/>
      <c r="AQ121" s="32" t="n"/>
      <c r="AR121" s="32" t="n"/>
      <c r="AS121" s="32" t="n"/>
      <c r="AT121" s="63" t="n"/>
      <c r="AU121" s="63" t="n"/>
      <c r="AV121" s="64" t="n"/>
      <c r="AW121" s="64" t="n"/>
      <c r="AX121" s="64" t="n"/>
      <c r="AY121" s="34" t="n"/>
      <c r="AZ121" s="34" t="n"/>
      <c r="BA121" s="34" t="n"/>
      <c r="BB121" s="34" t="n"/>
    </row>
    <row ht="15.75" outlineLevel="0" r="122">
      <c r="A122" s="226" t="s">
        <v>311</v>
      </c>
      <c r="B122" s="5" t="s">
        <v>3</v>
      </c>
      <c r="C122" s="7" t="s">
        <v>6</v>
      </c>
      <c r="D122" s="9" t="n">
        <f aca="false" ca="false" dt2D="false" dtr="false" t="normal">IFERROR(IF(C121, D121/C121*100, 0), 0)</f>
        <v>117.4457287520639</v>
      </c>
      <c r="E122" s="9" t="n">
        <f aca="false" ca="false" dt2D="false" dtr="false" t="normal">IFERROR(IF(D121, E121/D121*100, 0), 0)</f>
        <v>110.52045467265854</v>
      </c>
      <c r="F122" s="9" t="n">
        <f aca="false" ca="false" dt2D="false" dtr="false" t="normal">IFERROR(IF(E121, F121/E121*100, 0), 0)</f>
        <v>104.00000672734859</v>
      </c>
      <c r="G122" s="9" t="n">
        <f aca="false" ca="false" dt2D="false" dtr="false" t="normal">IFERROR(IF(F121, G121/F121*100, 0), 0)</f>
        <v>104.4985008111809</v>
      </c>
      <c r="H122" s="9" t="n">
        <f aca="false" ca="false" dt2D="false" dtr="false" t="normal">IFERROR(IF(G121, H121/G121*100, 0), 0)</f>
        <v>104.50154753512044</v>
      </c>
      <c r="I122" s="9" t="n">
        <f aca="false" ca="false" dt2D="false" dtr="false" t="normal">IFERROR(IF(H121, I121/H121*100, 0), 0)</f>
        <v>104.64642801521977</v>
      </c>
      <c r="J122" s="7" t="s">
        <v>6</v>
      </c>
      <c r="K122" s="9" t="n">
        <f aca="false" ca="false" dt2D="false" dtr="false" t="normal">IFERROR(IF(J121, K121/J121*100, 0), 0)</f>
        <v>0</v>
      </c>
      <c r="L122" s="9" t="n">
        <f aca="false" ca="false" dt2D="false" dtr="false" t="normal">IFERROR(IF(K121, L121/K121*100, 0), 0)</f>
        <v>0</v>
      </c>
      <c r="M122" s="9" t="n">
        <f aca="false" ca="false" dt2D="false" dtr="false" t="normal">IFERROR(IF(L121, M121/L121*100, 0), 0)</f>
        <v>0</v>
      </c>
      <c r="N122" s="23" t="n"/>
      <c r="O122" s="23" t="n">
        <f aca="false" ca="false" dt2D="false" dtr="false" t="normal">IFERROR(IF(N121, O121/N121*100, 0), 0)</f>
        <v>130.5016039661709</v>
      </c>
      <c r="P122" s="23" t="n">
        <f aca="false" ca="false" dt2D="false" dtr="false" t="normal">IFERROR(IF(O121, P121/O121*100, 0), 0)</f>
        <v>113.08938747234576</v>
      </c>
      <c r="Q122" s="23" t="n">
        <f aca="false" ca="false" dt2D="false" dtr="false" t="normal">IFERROR(IF(P121, Q121/P121*100, 0), 0)</f>
        <v>104.72989862738622</v>
      </c>
      <c r="R122" s="24" t="n"/>
      <c r="S122" s="13" t="n"/>
      <c r="T122" s="13" t="n"/>
      <c r="U122" s="13" t="n"/>
      <c r="V122" s="13" t="n"/>
      <c r="W122" s="13" t="n"/>
      <c r="X122" s="13" t="n"/>
      <c r="Y122" s="13" t="n"/>
      <c r="Z122" s="13" t="n"/>
      <c r="AA122" s="13" t="n"/>
      <c r="AB122" s="28" t="n">
        <v>134.22669745368921</v>
      </c>
      <c r="AC122" s="29" t="n">
        <v>117.4457287520639</v>
      </c>
      <c r="AD122" s="29" t="n">
        <v>119.37460100898387</v>
      </c>
      <c r="AE122" s="29" t="n">
        <v>111.41868512110726</v>
      </c>
      <c r="AF122" s="29" t="n">
        <v>105.72826086956522</v>
      </c>
      <c r="AG122" s="30" t="n">
        <v>107.49900865044279</v>
      </c>
      <c r="AH122" s="31" t="n"/>
      <c r="AI122" s="13" t="n"/>
      <c r="AJ122" s="13" t="n"/>
      <c r="AK122" s="13" t="n"/>
      <c r="AL122" s="13" t="n"/>
      <c r="AM122" s="13" t="n"/>
      <c r="AN122" s="13" t="n"/>
      <c r="AO122" s="13" t="n"/>
      <c r="AP122" s="13" t="n"/>
      <c r="AQ122" s="32" t="n"/>
      <c r="AR122" s="32" t="n"/>
      <c r="AS122" s="32" t="n"/>
      <c r="AT122" s="33" t="n"/>
      <c r="AU122" s="33" t="n"/>
      <c r="AV122" s="34" t="n"/>
      <c r="AW122" s="34" t="n"/>
      <c r="AX122" s="34" t="n"/>
      <c r="AY122" s="34" t="n"/>
      <c r="AZ122" s="34" t="n"/>
      <c r="BA122" s="34" t="n"/>
      <c r="BB122" s="34" t="n"/>
    </row>
    <row ht="31.5" outlineLevel="0" r="123">
      <c r="A123" s="225" t="s">
        <v>312</v>
      </c>
      <c r="B123" s="6" t="s">
        <v>4</v>
      </c>
      <c r="C123" s="8" t="n">
        <f aca="false" ca="false" dt2D="false" dtr="false" t="normal">IF(AB123="", "", AB123)</f>
        <v>55303.5</v>
      </c>
      <c r="D123" s="8" t="n">
        <f aca="false" ca="false" dt2D="false" dtr="false" t="normal">IF(AC123="", "", AC123)</f>
        <v>64240.699999999997</v>
      </c>
      <c r="E123" s="8" t="n">
        <v>76065</v>
      </c>
      <c r="F123" s="8" t="n">
        <v>79107.600000000006</v>
      </c>
      <c r="G123" s="8" t="n">
        <v>82666.820000000007</v>
      </c>
      <c r="H123" s="8" t="n">
        <v>86386.830000000002</v>
      </c>
      <c r="I123" s="8" t="n">
        <v>90273.369999999995</v>
      </c>
      <c r="J123" s="8" t="n"/>
      <c r="K123" s="8" t="n"/>
      <c r="L123" s="8" t="n"/>
      <c r="M123" s="8" t="n"/>
      <c r="N123" s="8" t="n">
        <v>43772.5</v>
      </c>
      <c r="O123" s="8" t="n">
        <v>46246</v>
      </c>
      <c r="P123" s="8" t="n">
        <v>45539.400000000001</v>
      </c>
      <c r="Q123" s="8" t="n">
        <v>76000</v>
      </c>
      <c r="R123" s="15" t="n"/>
      <c r="S123" s="16" t="n">
        <v>0</v>
      </c>
      <c r="T123" s="13" t="n"/>
      <c r="U123" s="13" t="n"/>
      <c r="V123" s="13" t="n"/>
      <c r="W123" s="13" t="n"/>
      <c r="X123" s="13" t="n"/>
      <c r="Y123" s="13" t="n"/>
      <c r="Z123" s="13" t="n"/>
      <c r="AA123" s="13" t="n"/>
      <c r="AB123" s="19" t="n">
        <v>55303.5</v>
      </c>
      <c r="AC123" s="19" t="n">
        <v>64240.699999999997</v>
      </c>
      <c r="AD123" s="19" t="n">
        <v>67130.800000000003</v>
      </c>
      <c r="AE123" s="19" t="n">
        <v>69818</v>
      </c>
      <c r="AF123" s="19" t="n">
        <v>72610</v>
      </c>
      <c r="AG123" s="21" t="n">
        <v>75520</v>
      </c>
      <c r="AH123" s="22" t="n"/>
      <c r="AI123" s="13" t="n"/>
      <c r="AJ123" s="13" t="n"/>
      <c r="AK123" s="13" t="n"/>
      <c r="AL123" s="13" t="n"/>
      <c r="AM123" s="13" t="n"/>
      <c r="AN123" s="13" t="n"/>
      <c r="AO123" s="13" t="n"/>
      <c r="AP123" s="13" t="n"/>
      <c r="AQ123" s="32" t="n"/>
      <c r="AR123" s="32" t="n"/>
      <c r="AS123" s="32" t="n"/>
      <c r="AT123" s="228" t="n"/>
      <c r="AU123" s="228" t="n"/>
      <c r="AV123" s="64" t="n"/>
      <c r="AW123" s="64" t="n"/>
      <c r="AX123" s="207" t="n"/>
      <c r="AY123" s="207" t="n"/>
      <c r="AZ123" s="207" t="n"/>
      <c r="BA123" s="207" t="n"/>
      <c r="BB123" s="34" t="n"/>
    </row>
    <row ht="15.75" outlineLevel="0" r="124">
      <c r="A124" s="226" t="s">
        <v>315</v>
      </c>
      <c r="B124" s="5" t="s">
        <v>3</v>
      </c>
      <c r="C124" s="7" t="s">
        <v>6</v>
      </c>
      <c r="D124" s="9" t="n">
        <f aca="false" ca="false" dt2D="false" dtr="false" t="normal">IFERROR(IF(C123, D123/C123*100, 0), 0)</f>
        <v>116.16027918666991</v>
      </c>
      <c r="E124" s="9" t="n">
        <f aca="false" ca="false" dt2D="false" dtr="false" t="normal">IFERROR(IF(D123, E123/D123*100, 0), 0)</f>
        <v>118.40624401664365</v>
      </c>
      <c r="F124" s="9" t="n">
        <f aca="false" ca="false" dt2D="false" dtr="false" t="normal">IFERROR(IF(E123, F123/E123*100, 0), 0)</f>
        <v>104</v>
      </c>
      <c r="G124" s="9" t="n">
        <f aca="false" ca="false" dt2D="false" dtr="false" t="normal">IFERROR(IF(F123, G123/F123*100, 0), 0)</f>
        <v>104.49921372914865</v>
      </c>
      <c r="H124" s="9" t="n">
        <f aca="false" ca="false" dt2D="false" dtr="false" t="normal">IFERROR(IF(G123, H123/G123*100, 0), 0)</f>
        <v>104.50000374999304</v>
      </c>
      <c r="I124" s="9" t="n">
        <f aca="false" ca="false" dt2D="false" dtr="false" t="normal">IFERROR(IF(H123, I123/H123*100, 0), 0)</f>
        <v>104.49899596964028</v>
      </c>
      <c r="J124" s="7" t="s">
        <v>6</v>
      </c>
      <c r="K124" s="9" t="n">
        <f aca="false" ca="false" dt2D="false" dtr="false" t="normal">IFERROR(IF(J123, K123/J123*100, 0), 0)</f>
        <v>0</v>
      </c>
      <c r="L124" s="9" t="n">
        <f aca="false" ca="false" dt2D="false" dtr="false" t="normal">IFERROR(IF(K123, L123/K123*100, 0), 0)</f>
        <v>0</v>
      </c>
      <c r="M124" s="9" t="n">
        <f aca="false" ca="false" dt2D="false" dtr="false" t="normal">IFERROR(IF(L123, M123/L123*100, 0), 0)</f>
        <v>0</v>
      </c>
      <c r="N124" s="23" t="n"/>
      <c r="O124" s="23" t="n">
        <f aca="false" ca="false" dt2D="false" dtr="false" t="normal">IFERROR(IF(N123, O123/N123*100, 0), 0)</f>
        <v>105.65080815580559</v>
      </c>
      <c r="P124" s="23" t="n">
        <f aca="false" ca="false" dt2D="false" dtr="false" t="normal">IFERROR(IF(O123, P123/O123*100, 0), 0)</f>
        <v>98.472084072135971</v>
      </c>
      <c r="Q124" s="23" t="n">
        <f aca="false" ca="false" dt2D="false" dtr="false" t="normal">IFERROR(IF(P123, Q123/P123*100, 0), 0)</f>
        <v>166.88845263661796</v>
      </c>
      <c r="R124" s="24" t="n"/>
      <c r="S124" s="13" t="n"/>
      <c r="T124" s="13" t="n"/>
      <c r="U124" s="13" t="n"/>
      <c r="V124" s="13" t="n"/>
      <c r="W124" s="13" t="n"/>
      <c r="X124" s="13" t="n"/>
      <c r="Y124" s="13" t="n"/>
      <c r="Z124" s="13" t="n"/>
      <c r="AA124" s="13" t="n"/>
      <c r="AB124" s="28" t="n">
        <v>111.331993944567</v>
      </c>
      <c r="AC124" s="29" t="n">
        <v>116.16027918666991</v>
      </c>
      <c r="AD124" s="29" t="n">
        <v>104.49886131377772</v>
      </c>
      <c r="AE124" s="29" t="n">
        <v>104.00293159026855</v>
      </c>
      <c r="AF124" s="29" t="n">
        <v>103.99896874731445</v>
      </c>
      <c r="AG124" s="30" t="n">
        <v>104.00771243630354</v>
      </c>
      <c r="AH124" s="31" t="n"/>
      <c r="AI124" s="13" t="n"/>
      <c r="AJ124" s="13" t="n"/>
      <c r="AK124" s="13" t="n"/>
      <c r="AL124" s="13" t="n"/>
      <c r="AM124" s="13" t="n"/>
      <c r="AN124" s="13" t="n"/>
      <c r="AO124" s="13" t="n"/>
      <c r="AP124" s="13" t="n"/>
      <c r="AQ124" s="32" t="n"/>
      <c r="AR124" s="32" t="n"/>
      <c r="AS124" s="32" t="n"/>
      <c r="AT124" s="141" t="n"/>
      <c r="AU124" s="141" t="n"/>
      <c r="AV124" s="64" t="n"/>
      <c r="AW124" s="64" t="n"/>
      <c r="AX124" s="207" t="n"/>
      <c r="AY124" s="207" t="n"/>
      <c r="AZ124" s="207" t="n"/>
      <c r="BA124" s="207" t="n"/>
      <c r="BB124" s="34" t="n"/>
    </row>
    <row customHeight="true" ht="40.5" outlineLevel="0" r="125">
      <c r="A125" s="225" t="s">
        <v>320</v>
      </c>
      <c r="B125" s="6" t="s">
        <v>12</v>
      </c>
      <c r="C125" s="101" t="n">
        <f aca="false" ca="false" dt2D="false" dtr="false" t="normal">ROUND(SUM(C128, C136, C138, C140, C142, C144, C146, C153, C155, C157, C159, C161, C163, C165, C167, C169, C171, C176, C178), 2)</f>
        <v>14930675.629999999</v>
      </c>
      <c r="D125" s="101" t="n">
        <f aca="false" ca="false" dt2D="false" dtr="false" t="normal">ROUND(SUM(D128, D136, D138, D140, D142, D144, D146, D153, D155, D157, D159, D161, D163, D165, D167, D169, D171, D176, D178), 2)</f>
        <v>18190349.899999999</v>
      </c>
      <c r="E125" s="101" t="n">
        <f aca="false" ca="false" dt2D="false" dtr="false" t="normal">ROUND(SUM(E128, E136, E138, E140, E142, E144, E146, E153, E155, E157, E159, E161, E163, E165, E167, E169, E171, E176, E178), 2)</f>
        <v>21073281.220000003</v>
      </c>
      <c r="F125" s="101" t="n">
        <f aca="false" ca="false" dt2D="false" dtr="false" t="normal">ROUND(SUM(F128, F136, F138, F140, F142, F144, F146, F153, F155, F157, F159, F161, F163, F165, F167, F169, F171, F176, F178), 2)</f>
        <v>22751779.800000001</v>
      </c>
      <c r="G125" s="101" t="n">
        <f aca="false" ca="false" dt2D="false" dtr="false" t="normal">ROUND(SUM(G128, G136, G138, G140, G142, G144, G146, G153, G155, G157, G159, G161, G163, G165, G167, G169, G171, G176, G178), 2)</f>
        <v>24350275.099999998</v>
      </c>
      <c r="H125" s="101" t="n">
        <f aca="false" ca="false" dt2D="false" dtr="false" t="normal">ROUND(SUM(H128, H136, H138, H140, H142, H144, H146, H153, H155, H157, H159, H161, H163, H165, H167, H169, H171, H176, H178), 2)</f>
        <v>26258593.079999998</v>
      </c>
      <c r="I125" s="101" t="n">
        <f aca="false" ca="false" dt2D="false" dtr="false" t="normal">ROUND(SUM(I128, I136, I138, I140, I142, I144, I146, I153, I155, I157, I159, I161, I163, I165, I167, I169, I171, I176, I178), 2)</f>
        <v>28956404.559999999</v>
      </c>
      <c r="J125" s="101" t="n">
        <f aca="false" ca="false" dt2D="false" dtr="false" t="normal">ROUND(SUM(J128, J136, J138, J140, J142, J144, J146, J153, J155, J157, J159, J161, J163, J165, J167, J169, J171, J176, J178), 2)</f>
        <v>0</v>
      </c>
      <c r="K125" s="101" t="n">
        <f aca="false" ca="false" dt2D="false" dtr="false" t="normal">ROUND(SUM(K128, K136, K138, K140, K142, K144, K146, K153, K155, K157, K159, K161, K163, K165, K167, K169, K171, K176, K178), 2)</f>
        <v>0</v>
      </c>
      <c r="L125" s="101" t="n">
        <f aca="false" ca="false" dt2D="false" dtr="false" t="normal">ROUND(SUM(L128, L136, L138, L140, L142, L144, L146, L153, L155, L157, L159, L161, L163, L165, L167, L169, L171, L176, L178), 2)</f>
        <v>0</v>
      </c>
      <c r="M125" s="101" t="n">
        <f aca="false" ca="false" dt2D="false" dtr="false" t="normal">ROUND(SUM(M128, M136, M138, M140, M142, M144, M146, M153, M155, M157, M159, M161, M163, M165, M167, M169, M171, M176, M178), 2)</f>
        <v>0</v>
      </c>
      <c r="N125" s="101" t="n">
        <f aca="false" ca="false" dt2D="false" dtr="false" t="normal">ROUND(SUM(N128, N136, N138, N140, N142, N144, N146, N153, N155, N157, N159, N161, N163, N165, N167, N169, N171, N176, N178), 2)</f>
        <v>2408494.8399999999</v>
      </c>
      <c r="O125" s="101" t="n">
        <f aca="false" ca="false" dt2D="false" dtr="false" t="normal">ROUND(SUM(O128, O136, O138, O140, O142, O144, O146, O153, O155, O157, O159, O161, O163, O165, O167, O169, O171, O176, O178), 2)</f>
        <v>2618630.7200000002</v>
      </c>
      <c r="P125" s="101" t="n">
        <f aca="false" ca="false" dt2D="false" dtr="false" t="normal">ROUND(SUM(P128, P136, P138, P140, P142, P144, P146, P153, P155, P157, P159, P161, P163, P165, P167, P169, P171, P176, P178), 2)</f>
        <v>3172639.8699999996</v>
      </c>
      <c r="Q125" s="101" t="n">
        <f aca="false" ca="false" dt2D="false" dtr="false" t="normal">ROUND(SUM(Q128, Q136, Q138, Q140, Q142, Q144, Q146, Q153, Q155, Q157, Q159, Q161, Q163, Q165, Q167, Q169, Q171, Q176, Q178), 2)</f>
        <v>3470501.2599999998</v>
      </c>
      <c r="R125" s="125" t="n"/>
      <c r="S125" s="16" t="n">
        <v>12781145.699999999</v>
      </c>
      <c r="T125" s="16" t="n">
        <v>15553783.699999999</v>
      </c>
      <c r="U125" s="16" t="n">
        <v>0</v>
      </c>
      <c r="V125" s="16" t="n">
        <v>2963367.2000000002</v>
      </c>
      <c r="W125" s="16" t="n">
        <v>3542819</v>
      </c>
      <c r="X125" s="16" t="n">
        <v>4156038.2000000002</v>
      </c>
      <c r="Y125" s="235" t="s">
        <v>325</v>
      </c>
      <c r="Z125" s="126" t="s"/>
      <c r="AA125" s="13" t="n"/>
      <c r="AB125" s="236" t="n">
        <v>14930675.630000001</v>
      </c>
      <c r="AC125" s="236" t="n">
        <v>18190349.899999999</v>
      </c>
      <c r="AD125" s="236" t="n">
        <v>21686430.739999998</v>
      </c>
      <c r="AE125" s="236" t="n">
        <v>24322956.579999998</v>
      </c>
      <c r="AF125" s="236" t="n">
        <v>26596063.440000001</v>
      </c>
      <c r="AG125" s="237" t="n">
        <v>29558391.120000001</v>
      </c>
      <c r="AH125" s="127" t="n"/>
      <c r="AI125" s="13" t="n"/>
      <c r="AJ125" s="13" t="n"/>
      <c r="AK125" s="13" t="n"/>
      <c r="AL125" s="13" t="n"/>
      <c r="AM125" s="13" t="n"/>
      <c r="AN125" s="13" t="n"/>
      <c r="AO125" s="13" t="n"/>
      <c r="AP125" s="13" t="n"/>
      <c r="AQ125" s="32" t="n"/>
      <c r="AR125" s="32" t="n"/>
      <c r="AS125" s="32" t="n"/>
      <c r="AT125" s="137" t="n"/>
      <c r="AU125" s="137" t="n"/>
      <c r="AV125" s="64" t="n"/>
      <c r="AW125" s="64" t="n"/>
      <c r="AX125" s="64" t="n"/>
      <c r="AY125" s="64" t="n"/>
      <c r="AZ125" s="64" t="n"/>
      <c r="BA125" s="64" t="n"/>
      <c r="BB125" s="34" t="n"/>
    </row>
    <row ht="15.75" outlineLevel="0" r="126">
      <c r="A126" s="226" t="s">
        <v>326</v>
      </c>
      <c r="B126" s="5" t="s">
        <v>3</v>
      </c>
      <c r="C126" s="7" t="s">
        <v>6</v>
      </c>
      <c r="D126" s="9" t="n">
        <f aca="false" ca="false" dt2D="false" dtr="false" t="normal">IFERROR(IF(C125, D125/C125*100, 0), 0)</f>
        <v>121.83206139346019</v>
      </c>
      <c r="E126" s="9" t="n">
        <f aca="false" ca="false" dt2D="false" dtr="false" t="normal">IFERROR(IF(D125, E125/D125*100, 0), 0)</f>
        <v>115.84868535156656</v>
      </c>
      <c r="F126" s="9" t="n">
        <f aca="false" ca="false" dt2D="false" dtr="false" t="normal">IFERROR(IF(E125, F125/E125*100, 0), 0)</f>
        <v>107.965055666827</v>
      </c>
      <c r="G126" s="9" t="n">
        <f aca="false" ca="false" dt2D="false" dtr="false" t="normal">IFERROR(IF(F125, G125/F125*100, 0), 0)</f>
        <v>107.02580331759364</v>
      </c>
      <c r="H126" s="9" t="n">
        <f aca="false" ca="false" dt2D="false" dtr="false" t="normal">IFERROR(IF(G125, H125/G125*100, 0), 0)</f>
        <v>107.83694628567051</v>
      </c>
      <c r="I126" s="9" t="n">
        <f aca="false" ca="false" dt2D="false" dtr="false" t="normal">IFERROR(IF(H125, I125/H125*100, 0), 0)</f>
        <v>110.27401381247195</v>
      </c>
      <c r="J126" s="7" t="s">
        <v>6</v>
      </c>
      <c r="K126" s="9" t="n">
        <f aca="false" ca="false" dt2D="false" dtr="false" t="normal">IFERROR(IF(J125, K125/J125*100, 0), 0)</f>
        <v>0</v>
      </c>
      <c r="L126" s="9" t="n">
        <f aca="false" ca="false" dt2D="false" dtr="false" t="normal">IFERROR(IF(K125, L125/K125*100, 0), 0)</f>
        <v>0</v>
      </c>
      <c r="M126" s="9" t="n">
        <f aca="false" ca="false" dt2D="false" dtr="false" t="normal">IFERROR(IF(L125, M125/L125*100, 0), 0)</f>
        <v>0</v>
      </c>
      <c r="N126" s="23" t="n"/>
      <c r="O126" s="9" t="n">
        <f aca="false" ca="false" dt2D="false" dtr="false" t="normal">IFERROR(IF(N125, O125/N125*100, 0), 0)</f>
        <v>108.72478016187075</v>
      </c>
      <c r="P126" s="9" t="n">
        <f aca="false" ca="false" dt2D="false" dtr="false" t="normal">IFERROR(IF(O125, P125/O125*100, 0), 0)</f>
        <v>121.15644431147585</v>
      </c>
      <c r="Q126" s="9" t="n">
        <f aca="false" ca="false" dt2D="false" dtr="false" t="normal">IFERROR(IF(P125, Q125/P125*100, 0), 0)</f>
        <v>109.3884399807407</v>
      </c>
      <c r="R126" s="25" t="n"/>
      <c r="S126" s="13" t="n"/>
      <c r="T126" s="13" t="n"/>
      <c r="U126" s="13" t="n"/>
      <c r="V126" s="13" t="n"/>
      <c r="W126" s="13" t="n"/>
      <c r="X126" s="13" t="n"/>
      <c r="Y126" s="13" t="n"/>
      <c r="Z126" s="13" t="n"/>
      <c r="AA126" s="13" t="n"/>
      <c r="AB126" s="28" t="n">
        <v>116.35700192285935</v>
      </c>
      <c r="AC126" s="29" t="n">
        <v>121.83206139346019</v>
      </c>
      <c r="AD126" s="29" t="n">
        <v>119.21942601005162</v>
      </c>
      <c r="AE126" s="29" t="n">
        <v>112.15749088270668</v>
      </c>
      <c r="AF126" s="29" t="n">
        <v>109.3455203627223</v>
      </c>
      <c r="AG126" s="30" t="n">
        <v>111.13821858141874</v>
      </c>
      <c r="AH126" s="31" t="n"/>
      <c r="AI126" s="13" t="n"/>
      <c r="AJ126" s="13" t="n"/>
      <c r="AK126" s="13" t="n"/>
      <c r="AL126" s="13" t="n"/>
      <c r="AM126" s="13" t="n"/>
      <c r="AN126" s="13" t="n"/>
      <c r="AO126" s="13" t="n"/>
      <c r="AP126" s="13" t="n"/>
      <c r="AQ126" s="32" t="n"/>
      <c r="AR126" s="32" t="n"/>
      <c r="AS126" s="32" t="n"/>
      <c r="AT126" s="33" t="n"/>
      <c r="AU126" s="33" t="n"/>
      <c r="AV126" s="34" t="n"/>
      <c r="AW126" s="34" t="n"/>
      <c r="AX126" s="34" t="n"/>
      <c r="AY126" s="34" t="n"/>
      <c r="AZ126" s="34" t="n"/>
      <c r="BA126" s="34" t="n"/>
      <c r="BB126" s="34" t="n"/>
    </row>
    <row ht="78.75" outlineLevel="0" r="127">
      <c r="A127" s="2" t="s">
        <v>342</v>
      </c>
      <c r="B127" s="6" t="s">
        <v>12</v>
      </c>
      <c r="C127" s="37" t="n">
        <f aca="false" ca="false" dt2D="false" dtr="false" t="normal">ROUND(SUM(C128, C136, C138, C140, C142, C144, C146, C153, C155, C157, C159, C161, C163, C165, C167, C169, C171, C176, C178), 2)</f>
        <v>14930675.629999999</v>
      </c>
      <c r="D127" s="37" t="n">
        <f aca="false" ca="false" dt2D="false" dtr="false" t="normal">ROUND(SUM(D128, D136, D138, D140, D142, D144, D146, D153, D155, D157, D159, D161, D163, D165, D167, D169, D171, D176, D178), 2)</f>
        <v>18190349.899999999</v>
      </c>
      <c r="E127" s="37" t="n">
        <f aca="false" ca="false" dt2D="false" dtr="false" t="normal">ROUND(SUM(E128, E136, E138, E140, E142, E144, E146, E153, E155, E157, E159, E161, E163, E165, E167, E169, E171, E176, E178), 2)</f>
        <v>21073281.220000003</v>
      </c>
      <c r="F127" s="37" t="n">
        <f aca="false" ca="false" dt2D="false" dtr="false" t="normal">ROUND(SUM(F128, F136, F138, F140, F142, F144, F146, F153, F155, F157, F159, F161, F163, F165, F167, F169, F171, F176, F178), 2)</f>
        <v>22751779.800000001</v>
      </c>
      <c r="G127" s="37" t="n">
        <f aca="false" ca="false" dt2D="false" dtr="false" t="normal">ROUND(SUM(G128, G136, G138, G140, G142, G144, G146, G153, G155, G157, G159, G161, G163, G165, G167, G169, G171, G176, G178), 2)</f>
        <v>24350275.099999998</v>
      </c>
      <c r="H127" s="37" t="n">
        <f aca="false" ca="false" dt2D="false" dtr="false" t="normal">ROUND(SUM(H128, H136, H138, H140, H142, H144, H146, H153, H155, H157, H159, H161, H163, H165, H167, H169, H171, H176, H178), 2)</f>
        <v>26258593.079999998</v>
      </c>
      <c r="I127" s="37" t="n">
        <f aca="false" ca="false" dt2D="false" dtr="false" t="normal">ROUND(SUM(I128, I136, I138, I140, I142, I144, I146, I153, I155, I157, I159, I161, I163, I165, I167, I169, I171, I176, I178), 2)</f>
        <v>28956404.559999999</v>
      </c>
      <c r="J127" s="37" t="n">
        <f aca="false" ca="false" dt2D="false" dtr="false" t="normal">ROUND(J128+J136+J138+J140+J142+J144+J146+J153+J155+J157+J159+J161+J163+J165+J167+J169+J171+J176+J178, 2)</f>
        <v>0</v>
      </c>
      <c r="K127" s="37" t="n">
        <f aca="false" ca="false" dt2D="false" dtr="false" t="normal">ROUND(SUM(K128, K136, K138, K140, K142, K144, K146, K153, K155, K157, K159, K161, K163, K165, K167, K169, K171, K176, K178), 2)</f>
        <v>0</v>
      </c>
      <c r="L127" s="37" t="n">
        <f aca="false" ca="false" dt2D="false" dtr="false" t="normal">ROUND(SUM(L128, L136, L138, L140, L142, L144, L146, L153, L155, L157, L159, L161, L163, L165, L167, L169, L171, L176, L178), 2)</f>
        <v>0</v>
      </c>
      <c r="M127" s="37" t="n">
        <f aca="false" ca="false" dt2D="false" dtr="false" t="normal">ROUND(SUM(M128, M136, M138, M140, M142, M144, M146, M153, M155, M157, M159, M161, M163, M165, M167, M169, M171, M176, M178), 2)</f>
        <v>0</v>
      </c>
      <c r="N127" s="37" t="n">
        <f aca="false" ca="false" dt2D="false" dtr="false" t="normal">ROUND(SUM(N128, N136, N138, N140, N142, N144, N146, N153, N155, N157, N159, N161, N163, N165, N167, N169, N171, N176, N178), 2)</f>
        <v>2408494.8399999999</v>
      </c>
      <c r="O127" s="37" t="n">
        <f aca="false" ca="false" dt2D="false" dtr="false" t="normal">ROUND(SUM(O128, O136, O138, O140, O142, O144, O146, O153, O155, O157, O159, O161, O163, O165, O167, O169, O171, O176, O178), 2)</f>
        <v>2618630.7200000002</v>
      </c>
      <c r="P127" s="37" t="n">
        <f aca="false" ca="false" dt2D="false" dtr="false" t="normal">ROUND(SUM(P128, P136, P138, P140, P142, P144, P146, P153, P155, P157, P159, P161, P163, P165, P167, P169, P171, P176, P178), 2)</f>
        <v>3172639.8699999996</v>
      </c>
      <c r="Q127" s="37" t="n">
        <f aca="false" ca="false" dt2D="false" dtr="false" t="normal">ROUND(SUM(Q128, Q136, Q138, Q140, Q142, Q144, Q146, Q153, Q155, Q157, Q159, Q161, Q163, Q165, Q167, Q169, Q171, Q176, Q178), 2)</f>
        <v>3470501.2599999998</v>
      </c>
      <c r="R127" s="174" t="n"/>
      <c r="S127" s="13" t="n"/>
      <c r="T127" s="13" t="n"/>
      <c r="U127" s="13" t="n"/>
      <c r="V127" s="13" t="n"/>
      <c r="W127" s="13" t="n"/>
      <c r="X127" s="13" t="n"/>
      <c r="Y127" s="126" t="s">
        <v>344</v>
      </c>
      <c r="Z127" s="126" t="s"/>
      <c r="AA127" s="242" t="n"/>
      <c r="AB127" s="13" t="n"/>
      <c r="AC127" s="13" t="n"/>
      <c r="AD127" s="13" t="n"/>
      <c r="AE127" s="13" t="n"/>
      <c r="AF127" s="13" t="n"/>
      <c r="AG127" s="13" t="n"/>
      <c r="AH127" s="124" t="n"/>
      <c r="AI127" s="13" t="n"/>
      <c r="AJ127" s="13" t="n"/>
      <c r="AK127" s="13" t="n"/>
      <c r="AL127" s="13" t="n"/>
      <c r="AM127" s="13" t="n"/>
      <c r="AN127" s="13" t="n"/>
      <c r="AO127" s="13" t="n"/>
      <c r="AP127" s="13" t="n"/>
      <c r="AQ127" s="32" t="n"/>
      <c r="AR127" s="32" t="n"/>
      <c r="AS127" s="32" t="n"/>
      <c r="AT127" s="69" t="n"/>
      <c r="AU127" s="69" t="n"/>
      <c r="AV127" s="64" t="n"/>
      <c r="AW127" s="64" t="n"/>
      <c r="AX127" s="64" t="n"/>
      <c r="AY127" s="64" t="n"/>
      <c r="AZ127" s="64" t="n"/>
      <c r="BA127" s="64" t="n"/>
      <c r="BB127" s="34" t="n"/>
    </row>
    <row ht="31.5" outlineLevel="0" r="128">
      <c r="A128" s="146" t="s">
        <v>2</v>
      </c>
      <c r="B128" s="147" t="s">
        <v>12</v>
      </c>
      <c r="C128" s="148" t="n">
        <f aca="false" ca="false" dt2D="false" dtr="false" t="normal">IF(AB128="", "", AB128)</f>
        <v>21152.135999999999</v>
      </c>
      <c r="D128" s="148" t="n">
        <f aca="false" ca="false" dt2D="false" dtr="false" t="normal">IFERROR(D15*D72*12/1000, 0)</f>
        <v>31389.119999999999</v>
      </c>
      <c r="E128" s="148" t="n">
        <f aca="false" ca="false" dt2D="false" dtr="false" t="normal">IFERROR(E15*E72*12/1000, 0)</f>
        <v>34881.599999999999</v>
      </c>
      <c r="F128" s="252" t="n">
        <f aca="false" ca="false" dt2D="false" dtr="false" t="normal">IFERROR(F15*F72*12/1000, 0)</f>
        <v>29608.560000000001</v>
      </c>
      <c r="G128" s="252" t="n">
        <f aca="false" ca="false" dt2D="false" dtr="false" t="normal">IFERROR(G15*G72*12/1000, 0)</f>
        <v>32296.32</v>
      </c>
      <c r="H128" s="252" t="n">
        <f aca="false" ca="false" dt2D="false" dtr="false" t="normal">IFERROR(H15*H72*12/1000, 0)</f>
        <v>33652.800000000003</v>
      </c>
      <c r="I128" s="252" t="n">
        <f aca="false" ca="false" dt2D="false" dtr="false" t="normal">IFERROR(I15*I72*12/1000, 0)</f>
        <v>45288</v>
      </c>
      <c r="J128" s="148" t="n">
        <f aca="false" ca="false" dt2D="false" dtr="false" t="normal">J15*J72*3/1000</f>
        <v>0</v>
      </c>
      <c r="K128" s="148" t="n">
        <f aca="false" ca="false" dt2D="false" dtr="false" t="normal">K15*K72*3/1000</f>
        <v>0</v>
      </c>
      <c r="L128" s="148" t="n">
        <f aca="false" ca="false" dt2D="false" dtr="false" t="normal">L15*L72*3/1000</f>
        <v>0</v>
      </c>
      <c r="M128" s="252" t="n">
        <f aca="false" ca="false" dt2D="false" dtr="false" t="normal">M15*M72*3/1000</f>
        <v>0</v>
      </c>
      <c r="N128" s="148" t="n">
        <f aca="false" ca="false" dt2D="false" dtr="false" t="normal">IF(N15="", 0, IF(N72="", 0, N15*N72*2/1000))</f>
        <v>3021.8000000000002</v>
      </c>
      <c r="O128" s="148" t="n">
        <f aca="false" ca="false" dt2D="false" dtr="false" t="normal">IF(O15="", 0, IF(O72="", 0, O15*O72*2/1000))</f>
        <v>4136</v>
      </c>
      <c r="P128" s="148" t="n">
        <f aca="false" ca="false" dt2D="false" dtr="false" t="normal">IF(P15="", 0, IF(P72="", 0, P15*P72*2/1000))</f>
        <v>4764.4200000000001</v>
      </c>
      <c r="Q128" s="148" t="n">
        <f aca="false" ca="false" dt2D="false" dtr="false" t="normal">IF(Q15="", 0, IF(Q72="", 0, Q15*Q72*2/1000))</f>
        <v>4284</v>
      </c>
      <c r="R128" s="50" t="n"/>
      <c r="S128" s="16" t="n">
        <v>0</v>
      </c>
      <c r="T128" s="16" t="n">
        <v>0</v>
      </c>
      <c r="U128" s="16" t="n">
        <v>0</v>
      </c>
      <c r="V128" s="16" t="n">
        <v>0</v>
      </c>
      <c r="W128" s="16" t="n">
        <v>0</v>
      </c>
      <c r="X128" s="16" t="n">
        <v>0</v>
      </c>
      <c r="Y128" s="13" t="n"/>
      <c r="Z128" s="13" t="n"/>
      <c r="AA128" s="13" t="n"/>
      <c r="AB128" s="19" t="n">
        <v>21152.135999999999</v>
      </c>
      <c r="AC128" s="19" t="n">
        <v>31389.119999999999</v>
      </c>
      <c r="AD128" s="19" t="n">
        <v>36946.800000000003</v>
      </c>
      <c r="AE128" s="60" t="n">
        <v>40551.839999999997</v>
      </c>
      <c r="AF128" s="60" t="n">
        <v>43934.400000000001</v>
      </c>
      <c r="AG128" s="61" t="n">
        <v>46532.940000000002</v>
      </c>
      <c r="AH128" s="62" t="n"/>
      <c r="AI128" s="13" t="n"/>
      <c r="AJ128" s="13" t="n"/>
      <c r="AK128" s="13" t="n"/>
      <c r="AL128" s="13" t="n"/>
      <c r="AM128" s="13" t="n"/>
      <c r="AN128" s="13" t="n"/>
      <c r="AO128" s="13" t="n"/>
      <c r="AP128" s="13" t="n"/>
      <c r="AQ128" s="32" t="n"/>
      <c r="AR128" s="32" t="n"/>
      <c r="AS128" s="32" t="n"/>
      <c r="AT128" s="141" t="n"/>
      <c r="AU128" s="141" t="n"/>
      <c r="AV128" s="64" t="n"/>
      <c r="AW128" s="64" t="n"/>
      <c r="AX128" s="207" t="n"/>
      <c r="AY128" s="207" t="n"/>
      <c r="AZ128" s="207" t="n"/>
      <c r="BA128" s="207" t="n"/>
      <c r="BB128" s="34" t="n"/>
    </row>
    <row customHeight="true" ht="12.75" outlineLevel="0" r="129">
      <c r="A129" s="249" t="n"/>
      <c r="B129" s="250" t="n"/>
      <c r="C129" s="251" t="n"/>
      <c r="D129" s="251" t="n"/>
      <c r="E129" s="251" t="n"/>
      <c r="F129" s="251" t="n"/>
      <c r="G129" s="251" t="n"/>
      <c r="H129" s="251" t="n"/>
      <c r="I129" s="251" t="n"/>
      <c r="J129" s="251" t="n"/>
      <c r="K129" s="251" t="n"/>
      <c r="L129" s="251" t="n"/>
      <c r="M129" s="251" t="n"/>
      <c r="N129" s="251" t="n"/>
      <c r="O129" s="251" t="n"/>
      <c r="P129" s="251" t="n"/>
      <c r="Q129" s="251" t="n"/>
      <c r="R129" s="174" t="n"/>
      <c r="S129" s="13" t="n"/>
      <c r="T129" s="13" t="n"/>
      <c r="U129" s="13" t="n"/>
      <c r="V129" s="13" t="n"/>
      <c r="W129" s="13" t="n"/>
      <c r="X129" s="13" t="n"/>
      <c r="Y129" s="126" t="n"/>
      <c r="Z129" s="126" t="n"/>
      <c r="AA129" s="242" t="n"/>
      <c r="AB129" s="13" t="n"/>
      <c r="AC129" s="13" t="n"/>
      <c r="AD129" s="13" t="n"/>
      <c r="AE129" s="13" t="n"/>
      <c r="AF129" s="13" t="n"/>
      <c r="AG129" s="13" t="n"/>
      <c r="AH129" s="124" t="n"/>
      <c r="AI129" s="13" t="n"/>
      <c r="AJ129" s="13" t="n"/>
      <c r="AK129" s="13" t="n"/>
      <c r="AL129" s="13" t="n"/>
      <c r="AM129" s="13" t="n"/>
      <c r="AN129" s="13" t="n"/>
      <c r="AO129" s="13" t="n"/>
      <c r="AP129" s="13" t="n"/>
      <c r="AQ129" s="32" t="n"/>
      <c r="AR129" s="32" t="n"/>
      <c r="AS129" s="32" t="n"/>
      <c r="AT129" s="69" t="n"/>
      <c r="AU129" s="69" t="n"/>
      <c r="AV129" s="64" t="n"/>
      <c r="AW129" s="64" t="n"/>
      <c r="AX129" s="64" t="n"/>
      <c r="AY129" s="64" t="n"/>
      <c r="AZ129" s="64" t="n"/>
      <c r="BA129" s="64" t="n"/>
      <c r="BB129" s="34" t="n"/>
    </row>
    <row customHeight="true" ht="15" outlineLevel="0" r="130">
      <c r="A130" s="155" t="n">
        <v>68</v>
      </c>
      <c r="B130" s="253" t="s"/>
      <c r="C130" s="254" t="s"/>
      <c r="D130" s="255" t="s"/>
      <c r="E130" s="256" t="s"/>
      <c r="F130" s="257" t="s"/>
      <c r="G130" s="258" t="s"/>
      <c r="H130" s="259" t="s"/>
      <c r="I130" s="260" t="s"/>
      <c r="J130" s="261" t="s"/>
      <c r="K130" s="262" t="s"/>
      <c r="L130" s="263" t="s"/>
      <c r="M130" s="264" t="s"/>
      <c r="N130" s="265" t="s"/>
      <c r="O130" s="266" t="s"/>
      <c r="P130" s="267" t="s"/>
      <c r="Q130" s="268" t="s"/>
      <c r="R130" s="174" t="n"/>
      <c r="S130" s="13" t="n"/>
      <c r="T130" s="13" t="n"/>
      <c r="U130" s="13" t="n"/>
      <c r="V130" s="13" t="n"/>
      <c r="W130" s="13" t="n"/>
      <c r="X130" s="13" t="n"/>
      <c r="Y130" s="126" t="n"/>
      <c r="Z130" s="126" t="n"/>
      <c r="AA130" s="242" t="n"/>
      <c r="AB130" s="13" t="n"/>
      <c r="AC130" s="13" t="n"/>
      <c r="AD130" s="13" t="n"/>
      <c r="AE130" s="13" t="n"/>
      <c r="AF130" s="13" t="n"/>
      <c r="AG130" s="13" t="n"/>
      <c r="AH130" s="124" t="n"/>
      <c r="AI130" s="13" t="n"/>
      <c r="AJ130" s="13" t="n"/>
      <c r="AK130" s="13" t="n"/>
      <c r="AL130" s="13" t="n"/>
      <c r="AM130" s="13" t="n"/>
      <c r="AN130" s="13" t="n"/>
      <c r="AO130" s="13" t="n"/>
      <c r="AP130" s="13" t="n"/>
      <c r="AQ130" s="32" t="n"/>
      <c r="AR130" s="32" t="n"/>
      <c r="AS130" s="32" t="n"/>
      <c r="AT130" s="69" t="n"/>
      <c r="AU130" s="69" t="n"/>
      <c r="AV130" s="64" t="n"/>
      <c r="AW130" s="64" t="n"/>
      <c r="AX130" s="64" t="n"/>
      <c r="AY130" s="64" t="n"/>
      <c r="AZ130" s="64" t="n"/>
      <c r="BA130" s="64" t="n"/>
      <c r="BB130" s="34" t="n"/>
    </row>
    <row ht="15.75" outlineLevel="0" r="131">
      <c r="A131" s="2" t="s">
        <v>0</v>
      </c>
      <c r="B131" s="5" t="s">
        <v>3</v>
      </c>
      <c r="C131" s="7" t="s">
        <v>6</v>
      </c>
      <c r="D131" s="9" t="n">
        <f aca="false" ca="false" dt2D="false" dtr="false" t="normal">IFERROR(IF(C128, D128/C128*100, 0), 0)</f>
        <v>148.39692785636402</v>
      </c>
      <c r="E131" s="9" t="n">
        <f aca="false" ca="false" dt2D="false" dtr="false" t="normal">IFERROR(IF(D128, E128/D128*100, 0), 0)</f>
        <v>111.12640303391747</v>
      </c>
      <c r="F131" s="9" t="n">
        <f aca="false" ca="false" dt2D="false" dtr="false" t="normal">IFERROR(IF(E128, F128/E128*100, 0), 0)</f>
        <v>84.883032888399626</v>
      </c>
      <c r="G131" s="9" t="n">
        <f aca="false" ca="false" dt2D="false" dtr="false" t="normal">IFERROR(IF(F128, G128/F128*100, 0), 0)</f>
        <v>109.07764511344016</v>
      </c>
      <c r="H131" s="9" t="n">
        <f aca="false" ca="false" dt2D="false" dtr="false" t="normal">IFERROR(IF(G128, H128/G128*100, 0), 0)</f>
        <v>104.20010700909579</v>
      </c>
      <c r="I131" s="9" t="n">
        <f aca="false" ca="false" dt2D="false" dtr="false" t="normal">IFERROR(IF(H128, I128/H128*100, 0), 0)</f>
        <v>134.5742404792469</v>
      </c>
      <c r="J131" s="7" t="s">
        <v>6</v>
      </c>
      <c r="K131" s="9" t="n">
        <f aca="false" ca="false" dt2D="false" dtr="false" t="normal">IFERROR(IF(J128, K128/J128*100, 0), 0)</f>
        <v>0</v>
      </c>
      <c r="L131" s="9" t="n">
        <f aca="false" ca="false" dt2D="false" dtr="false" t="normal">IFERROR(IF(K128, L128/K128*100, 0), 0)</f>
        <v>0</v>
      </c>
      <c r="M131" s="9" t="n">
        <f aca="false" ca="false" dt2D="false" dtr="false" t="normal">IFERROR(IF(L128, M128/L128*100, 0), 0)</f>
        <v>0</v>
      </c>
      <c r="N131" s="23" t="n"/>
      <c r="O131" s="23" t="n">
        <f aca="false" ca="false" dt2D="false" dtr="false" t="normal">IF(N128, O128/N128*100, 0)</f>
        <v>136.87206300880271</v>
      </c>
      <c r="P131" s="23" t="n">
        <f aca="false" ca="false" dt2D="false" dtr="false" t="normal">IF(O128, P128/O128*100, 0)</f>
        <v>115.19390715667312</v>
      </c>
      <c r="Q131" s="23" t="n">
        <f aca="false" ca="false" dt2D="false" dtr="false" t="normal">IF(P128, Q128/P128*100, 0)</f>
        <v>89.916506101477196</v>
      </c>
      <c r="R131" s="24" t="n"/>
      <c r="S131" s="13" t="n"/>
      <c r="T131" s="13" t="n"/>
      <c r="U131" s="13" t="n"/>
      <c r="V131" s="13" t="n"/>
      <c r="W131" s="13" t="n"/>
      <c r="X131" s="13" t="n"/>
      <c r="Y131" s="13" t="n"/>
      <c r="Z131" s="13" t="n"/>
      <c r="AA131" s="13" t="n"/>
      <c r="AB131" s="28" t="n">
        <v>100.01639819585799</v>
      </c>
      <c r="AC131" s="29" t="n">
        <v>148.39692785636402</v>
      </c>
      <c r="AD131" s="29" t="n">
        <v>117.70575282135978</v>
      </c>
      <c r="AE131" s="29" t="n">
        <v>109.7573808827828</v>
      </c>
      <c r="AF131" s="29" t="n">
        <v>108.34132310642379</v>
      </c>
      <c r="AG131" s="30" t="n">
        <v>105.91459084453186</v>
      </c>
      <c r="AH131" s="31" t="n"/>
      <c r="AI131" s="13" t="n"/>
      <c r="AJ131" s="13" t="n"/>
      <c r="AK131" s="13" t="n"/>
      <c r="AL131" s="13" t="n"/>
      <c r="AM131" s="13" t="n"/>
      <c r="AN131" s="13" t="n"/>
      <c r="AO131" s="13" t="n"/>
      <c r="AP131" s="13" t="n"/>
      <c r="AQ131" s="32" t="n"/>
      <c r="AR131" s="32" t="n"/>
      <c r="AS131" s="32" t="n"/>
      <c r="AT131" s="63" t="n"/>
      <c r="AU131" s="63" t="n"/>
      <c r="AV131" s="64" t="n"/>
      <c r="AW131" s="64" t="n"/>
      <c r="AX131" s="64" t="n"/>
      <c r="AY131" s="64" t="n"/>
      <c r="AZ131" s="64" t="n"/>
      <c r="BA131" s="64" t="n"/>
      <c r="BB131" s="34" t="n"/>
    </row>
    <row ht="63" outlineLevel="0" r="132">
      <c r="A132" s="4" t="s">
        <v>16</v>
      </c>
      <c r="B132" s="6" t="s">
        <v>12</v>
      </c>
      <c r="C132" s="8" t="n">
        <f aca="false" ca="false" dt2D="false" dtr="false" t="normal">IF(AB132="", "", AB132)</f>
        <v>14112</v>
      </c>
      <c r="D132" s="35" t="n">
        <f aca="false" ca="false" dt2D="false" dtr="false" t="normal">IFERROR(D17*D74*12/1000, 0)</f>
        <v>20834.400000000001</v>
      </c>
      <c r="E132" s="35" t="n">
        <f aca="false" ca="false" dt2D="false" dtr="false" t="normal">IFERROR(E17*E74*12/1000, 0)</f>
        <v>22422.959999999999</v>
      </c>
      <c r="F132" s="37" t="n">
        <f aca="false" ca="false" dt2D="false" dtr="false" t="normal">IFERROR(F17*F74*12/1000, 0)</f>
        <v>16786.200000000001</v>
      </c>
      <c r="G132" s="37" t="n">
        <f aca="false" ca="false" dt2D="false" dtr="false" t="normal">IFERROR(G17*G74*12/1000, 0)</f>
        <v>17820</v>
      </c>
      <c r="H132" s="37" t="n">
        <f aca="false" ca="false" dt2D="false" dtr="false" t="normal">IFERROR(H17*H74*12/1000, 0)</f>
        <v>18288</v>
      </c>
      <c r="I132" s="37" t="n">
        <f aca="false" ca="false" dt2D="false" dtr="false" t="normal">IFERROR(I17*I74*12/1000, 0)</f>
        <v>28029.599999999999</v>
      </c>
      <c r="J132" s="8" t="n">
        <f aca="false" ca="false" dt2D="false" dtr="false" t="normal">J17*J74*3/1000</f>
        <v>0</v>
      </c>
      <c r="K132" s="8" t="n">
        <f aca="false" ca="false" dt2D="false" dtr="false" t="normal">K17*K74*3/1000</f>
        <v>0</v>
      </c>
      <c r="L132" s="8" t="n">
        <f aca="false" ca="false" dt2D="false" dtr="false" t="normal">L17*L74*3/1000</f>
        <v>0</v>
      </c>
      <c r="M132" s="37" t="n">
        <f aca="false" ca="false" dt2D="false" dtr="false" t="normal">M17*M74*3/1000</f>
        <v>0</v>
      </c>
      <c r="N132" s="8" t="n">
        <f aca="false" ca="false" dt2D="false" dtr="false" t="normal">IF(N17="", 0, IF(N74="", 0, N17*N74*2/1000))</f>
        <v>0</v>
      </c>
      <c r="O132" s="8" t="n">
        <f aca="false" ca="false" dt2D="false" dtr="false" t="normal">IF(O17="", 0, IF(O74="", 0, O17*O74*2/1000))</f>
        <v>2624</v>
      </c>
      <c r="P132" s="8" t="n">
        <f aca="false" ca="false" dt2D="false" dtr="false" t="normal">IF(P17="", 0, IF(P74="", 0, P17*P74*2/1000))</f>
        <v>3381.3000000000002</v>
      </c>
      <c r="Q132" s="8" t="n">
        <f aca="false" ca="false" dt2D="false" dtr="false" t="normal">IF(Q17="", 0, IF(Q74="", 0, Q17*Q74*2/1000))</f>
        <v>2491.4400000000001</v>
      </c>
      <c r="R132" s="50" t="n"/>
      <c r="S132" s="16" t="n">
        <v>0</v>
      </c>
      <c r="T132" s="16" t="n">
        <v>0</v>
      </c>
      <c r="U132" s="16" t="n">
        <v>0</v>
      </c>
      <c r="V132" s="16" t="n">
        <v>0</v>
      </c>
      <c r="W132" s="16" t="n">
        <v>0</v>
      </c>
      <c r="X132" s="16" t="n">
        <v>0</v>
      </c>
      <c r="Y132" s="13" t="n"/>
      <c r="Z132" s="13" t="n"/>
      <c r="AA132" s="13" t="n"/>
      <c r="AB132" s="19" t="n">
        <v>14112</v>
      </c>
      <c r="AC132" s="19" t="n">
        <v>20834.400000000001</v>
      </c>
      <c r="AD132" s="60" t="n">
        <v>23629.919999999998</v>
      </c>
      <c r="AE132" s="60" t="n">
        <v>25574.400000000001</v>
      </c>
      <c r="AF132" s="60" t="n">
        <v>27972</v>
      </c>
      <c r="AG132" s="61" t="n">
        <v>29300.400000000001</v>
      </c>
      <c r="AH132" s="62" t="n"/>
      <c r="AI132" s="13" t="n"/>
      <c r="AJ132" s="13" t="n"/>
      <c r="AK132" s="13" t="n"/>
      <c r="AL132" s="13" t="n"/>
      <c r="AM132" s="13" t="n"/>
      <c r="AN132" s="13" t="n"/>
      <c r="AO132" s="13" t="n"/>
      <c r="AP132" s="13" t="n"/>
      <c r="AQ132" s="32" t="n"/>
      <c r="AR132" s="32" t="n"/>
      <c r="AS132" s="32" t="n"/>
      <c r="AT132" s="33" t="n"/>
      <c r="AU132" s="33" t="n"/>
      <c r="AV132" s="149" t="n"/>
      <c r="AW132" s="34" t="n"/>
      <c r="AX132" s="34" t="n"/>
      <c r="AY132" s="34" t="n"/>
      <c r="AZ132" s="34" t="n"/>
      <c r="BA132" s="34" t="n"/>
      <c r="BB132" s="34" t="n"/>
    </row>
    <row ht="15.75" outlineLevel="0" r="133">
      <c r="A133" s="2" t="s">
        <v>0</v>
      </c>
      <c r="B133" s="5" t="s">
        <v>3</v>
      </c>
      <c r="C133" s="7" t="s">
        <v>6</v>
      </c>
      <c r="D133" s="9" t="n">
        <f aca="false" ca="false" dt2D="false" dtr="false" t="normal">IFERROR(IF(C132, D132/C132*100, 0), 0)</f>
        <v>147.63605442176873</v>
      </c>
      <c r="E133" s="9" t="n">
        <f aca="false" ca="false" dt2D="false" dtr="false" t="normal">IFERROR(IF(D132, E132/D132*100, 0), 0)</f>
        <v>107.62469761548208</v>
      </c>
      <c r="F133" s="9" t="n">
        <f aca="false" ca="false" dt2D="false" dtr="false" t="normal">IFERROR(IF(E132, F132/E132*100, 0), 0)</f>
        <v>74.861659655995467</v>
      </c>
      <c r="G133" s="9" t="n">
        <f aca="false" ca="false" dt2D="false" dtr="false" t="normal">IFERROR(IF(F132, G132/F132*100, 0), 0)</f>
        <v>106.15863030346355</v>
      </c>
      <c r="H133" s="9" t="n">
        <f aca="false" ca="false" dt2D="false" dtr="false" t="normal">IFERROR(IF(G132, H132/G132*100, 0), 0)</f>
        <v>102.62626262626262</v>
      </c>
      <c r="I133" s="9" t="n">
        <f aca="false" ca="false" dt2D="false" dtr="false" t="normal">IFERROR(IF(H132, I132/H132*100, 0), 0)</f>
        <v>153.26771653543307</v>
      </c>
      <c r="J133" s="7" t="s">
        <v>6</v>
      </c>
      <c r="K133" s="9" t="n">
        <f aca="false" ca="false" dt2D="false" dtr="false" t="normal">IFERROR(IF(J132, K132/J132*100, 0), 0)</f>
        <v>0</v>
      </c>
      <c r="L133" s="9" t="n">
        <f aca="false" ca="false" dt2D="false" dtr="false" t="normal">IFERROR(IF(K132, L132/K132*100, 0), 0)</f>
        <v>0</v>
      </c>
      <c r="M133" s="9" t="n">
        <f aca="false" ca="false" dt2D="false" dtr="false" t="normal">IFERROR(IF(L132, M132/L132*100, 0), 0)</f>
        <v>0</v>
      </c>
      <c r="N133" s="23" t="n"/>
      <c r="O133" s="23" t="n">
        <f aca="false" ca="false" dt2D="false" dtr="false" t="normal">IF(N132, O132/N132*100, 0)</f>
        <v>0</v>
      </c>
      <c r="P133" s="23" t="n">
        <f aca="false" ca="false" dt2D="false" dtr="false" t="normal">IF(O132, P132/O132*100, 0)</f>
        <v>128.86051829268291</v>
      </c>
      <c r="Q133" s="23" t="n">
        <f aca="false" ca="false" dt2D="false" dtr="false" t="normal">IF(P132, Q132/P132*100, 0)</f>
        <v>73.682903025463574</v>
      </c>
      <c r="R133" s="24" t="n"/>
      <c r="S133" s="13" t="n"/>
      <c r="T133" s="13" t="n"/>
      <c r="U133" s="13" t="n"/>
      <c r="V133" s="13" t="n"/>
      <c r="W133" s="13" t="n"/>
      <c r="X133" s="13" t="n"/>
      <c r="Y133" s="13" t="n"/>
      <c r="Z133" s="13" t="n"/>
      <c r="AA133" s="13" t="n"/>
      <c r="AB133" s="28" t="n">
        <v>0</v>
      </c>
      <c r="AC133" s="29" t="n">
        <v>147.63605442176873</v>
      </c>
      <c r="AD133" s="29" t="n">
        <v>113.41780900817878</v>
      </c>
      <c r="AE133" s="29" t="n">
        <v>108.22888947571553</v>
      </c>
      <c r="AF133" s="29" t="n">
        <v>109.375</v>
      </c>
      <c r="AG133" s="30" t="n">
        <v>104.74903474903476</v>
      </c>
      <c r="AH133" s="31" t="n"/>
      <c r="AI133" s="13" t="n"/>
      <c r="AJ133" s="13" t="n"/>
      <c r="AK133" s="13" t="n"/>
      <c r="AL133" s="13" t="n"/>
      <c r="AM133" s="13" t="n"/>
      <c r="AN133" s="13" t="n"/>
      <c r="AO133" s="13" t="n"/>
      <c r="AP133" s="13" t="n"/>
      <c r="AQ133" s="32" t="n"/>
      <c r="AR133" s="32" t="n"/>
      <c r="AS133" s="32" t="n"/>
      <c r="AT133" s="138" t="n"/>
      <c r="AU133" s="139" t="n"/>
      <c r="AV133" s="34" t="n"/>
      <c r="AW133" s="34" t="n"/>
      <c r="AX133" s="34" t="n"/>
      <c r="AY133" s="34" t="n"/>
      <c r="AZ133" s="34" t="n"/>
      <c r="BA133" s="34" t="n"/>
      <c r="BB133" s="34" t="n"/>
    </row>
    <row ht="15.75" outlineLevel="0" r="134">
      <c r="A134" s="4" t="s">
        <v>48</v>
      </c>
      <c r="B134" s="6" t="s">
        <v>12</v>
      </c>
      <c r="C134" s="8" t="n">
        <f aca="false" ca="false" dt2D="false" dtr="false" t="normal">IF(AB134="", "", AB134)</f>
        <v>6720</v>
      </c>
      <c r="D134" s="35" t="n">
        <f aca="false" ca="false" dt2D="false" dtr="false" t="normal">IFERROR(D19*D76*12/1000, 0)</f>
        <v>13449.6</v>
      </c>
      <c r="E134" s="35" t="n">
        <f aca="false" ca="false" dt2D="false" dtr="false" t="normal">IFERROR(E19*E76*12/1000, 0)</f>
        <v>15972.48</v>
      </c>
      <c r="F134" s="37" t="n">
        <f aca="false" ca="false" dt2D="false" dtr="false" t="normal">IFERROR(F19*F76*12/1000, 0)</f>
        <v>17116.799999999999</v>
      </c>
      <c r="G134" s="37" t="n">
        <f aca="false" ca="false" dt2D="false" dtr="false" t="normal">IFERROR(G19*G76*12/1000, 0)</f>
        <v>19380.204000000002</v>
      </c>
      <c r="H134" s="37" t="n">
        <f aca="false" ca="false" dt2D="false" dtr="false" t="normal">IFERROR(H19*H76*12/1000, 0)</f>
        <v>20400</v>
      </c>
      <c r="I134" s="37" t="n">
        <f aca="false" ca="false" dt2D="false" dtr="false" t="normal">IFERROR(I19*I76*12/1000, 0)</f>
        <v>21624</v>
      </c>
      <c r="J134" s="8" t="n">
        <f aca="false" ca="false" dt2D="false" dtr="false" t="normal">J19*J76*3/1000</f>
        <v>0</v>
      </c>
      <c r="K134" s="8" t="n">
        <f aca="false" ca="false" dt2D="false" dtr="false" t="normal">K19*K76*3/1000</f>
        <v>0</v>
      </c>
      <c r="L134" s="8" t="n">
        <f aca="false" ca="false" dt2D="false" dtr="false" t="normal">L19*L76*3/1000</f>
        <v>0</v>
      </c>
      <c r="M134" s="37" t="n">
        <f aca="false" ca="false" dt2D="false" dtr="false" t="normal">M19*M76*3/1000</f>
        <v>0</v>
      </c>
      <c r="N134" s="8" t="n">
        <f aca="false" ca="false" dt2D="false" dtr="false" t="normal">IF(N19="", 0, IF(N76="", 0, N19*N76*2/1000))</f>
        <v>0</v>
      </c>
      <c r="O134" s="8" t="n">
        <f aca="false" ca="false" dt2D="false" dtr="false" t="normal">IF(O19="", 0, IF(O76="", 0, O19*O76*2/1000))</f>
        <v>1742.4000000000001</v>
      </c>
      <c r="P134" s="8" t="n">
        <f aca="false" ca="false" dt2D="false" dtr="false" t="normal">IF(P19="", 0, IF(P76="", 0, P19*P76*2/1000))</f>
        <v>1681.2</v>
      </c>
      <c r="Q134" s="8" t="n">
        <f aca="false" ca="false" dt2D="false" dtr="false" t="normal">IF(Q19="", 0, IF(Q76="", 0, Q19*Q76*2/1000))</f>
        <v>2662.0799999999999</v>
      </c>
      <c r="R134" s="50" t="n"/>
      <c r="S134" s="16" t="n">
        <v>0</v>
      </c>
      <c r="T134" s="16" t="n">
        <v>0</v>
      </c>
      <c r="U134" s="16" t="n">
        <v>0</v>
      </c>
      <c r="V134" s="16" t="n">
        <v>0</v>
      </c>
      <c r="W134" s="16" t="n">
        <v>0</v>
      </c>
      <c r="X134" s="16" t="n">
        <v>0</v>
      </c>
      <c r="Y134" s="13" t="n"/>
      <c r="Z134" s="13" t="n"/>
      <c r="AA134" s="13" t="n"/>
      <c r="AB134" s="19" t="n">
        <v>6720</v>
      </c>
      <c r="AC134" s="19" t="n">
        <v>13449.6</v>
      </c>
      <c r="AD134" s="60" t="n">
        <v>17074.799999999999</v>
      </c>
      <c r="AE134" s="60" t="n">
        <v>18765.959999999999</v>
      </c>
      <c r="AF134" s="60" t="n">
        <v>19989.959999999999</v>
      </c>
      <c r="AG134" s="61" t="n">
        <v>21588.810000000001</v>
      </c>
      <c r="AH134" s="62" t="n"/>
      <c r="AI134" s="13" t="n"/>
      <c r="AJ134" s="13" t="n"/>
      <c r="AK134" s="13" t="n"/>
      <c r="AL134" s="13" t="n"/>
      <c r="AM134" s="13" t="n"/>
      <c r="AN134" s="13" t="n"/>
      <c r="AO134" s="13" t="n"/>
      <c r="AP134" s="13" t="n"/>
      <c r="AQ134" s="32" t="n"/>
      <c r="AR134" s="32" t="n"/>
      <c r="AS134" s="32" t="n"/>
      <c r="AT134" s="63" t="n"/>
      <c r="AU134" s="63" t="n"/>
      <c r="AV134" s="64" t="n"/>
      <c r="AW134" s="64" t="n"/>
      <c r="AX134" s="64" t="n"/>
      <c r="AY134" s="64" t="n"/>
      <c r="AZ134" s="64" t="n"/>
      <c r="BA134" s="64" t="n"/>
      <c r="BB134" s="34" t="n"/>
    </row>
    <row ht="15.75" outlineLevel="0" r="135">
      <c r="A135" s="2" t="s">
        <v>0</v>
      </c>
      <c r="B135" s="5" t="s">
        <v>3</v>
      </c>
      <c r="C135" s="7" t="s">
        <v>6</v>
      </c>
      <c r="D135" s="9" t="n">
        <f aca="false" ca="false" dt2D="false" dtr="false" t="normal">IFERROR(IF(C134, D134/C134*100, 0), 0)</f>
        <v>200.14285714285714</v>
      </c>
      <c r="E135" s="9" t="n">
        <f aca="false" ca="false" dt2D="false" dtr="false" t="normal">IFERROR(IF(D134, E134/D134*100, 0), 0)</f>
        <v>118.75802997858671</v>
      </c>
      <c r="F135" s="9" t="n">
        <f aca="false" ca="false" dt2D="false" dtr="false" t="normal">IFERROR(IF(E134, F134/E134*100, 0), 0)</f>
        <v>107.16432263493208</v>
      </c>
      <c r="G135" s="9" t="n">
        <f aca="false" ca="false" dt2D="false" dtr="false" t="normal">IFERROR(IF(F134, G134/F134*100, 0), 0)</f>
        <v>113.22328939988783</v>
      </c>
      <c r="H135" s="9" t="n">
        <f aca="false" ca="false" dt2D="false" dtr="false" t="normal">IFERROR(IF(G134, H134/G134*100, 0), 0)</f>
        <v>105.26204987315921</v>
      </c>
      <c r="I135" s="9" t="n">
        <f aca="false" ca="false" dt2D="false" dtr="false" t="normal">IFERROR(IF(H134, I134/H134*100, 0), 0)</f>
        <v>106</v>
      </c>
      <c r="J135" s="7" t="s">
        <v>6</v>
      </c>
      <c r="K135" s="9" t="n">
        <f aca="false" ca="false" dt2D="false" dtr="false" t="normal">IFERROR(IF(J134, K134/J134*100, 0), 0)</f>
        <v>0</v>
      </c>
      <c r="L135" s="9" t="n">
        <f aca="false" ca="false" dt2D="false" dtr="false" t="normal">IFERROR(IF(K134, L134/K134*100, 0), 0)</f>
        <v>0</v>
      </c>
      <c r="M135" s="9" t="n">
        <f aca="false" ca="false" dt2D="false" dtr="false" t="normal">IFERROR(IF(L134, M134/L134*100, 0), 0)</f>
        <v>0</v>
      </c>
      <c r="N135" s="23" t="n"/>
      <c r="O135" s="23" t="n">
        <f aca="false" ca="false" dt2D="false" dtr="false" t="normal">IF(N134, O134/N134*100, 0)</f>
        <v>0</v>
      </c>
      <c r="P135" s="23" t="n">
        <f aca="false" ca="false" dt2D="false" dtr="false" t="normal">IF(O134, P134/O134*100, 0)</f>
        <v>96.487603305785115</v>
      </c>
      <c r="Q135" s="23" t="n">
        <f aca="false" ca="false" dt2D="false" dtr="false" t="normal">IF(P134, Q134/P134*100, 0)</f>
        <v>158.34403997144895</v>
      </c>
      <c r="R135" s="24" t="n"/>
      <c r="S135" s="13" t="n"/>
      <c r="T135" s="13" t="n"/>
      <c r="U135" s="13" t="n"/>
      <c r="V135" s="13" t="n"/>
      <c r="W135" s="13" t="n"/>
      <c r="X135" s="13" t="n"/>
      <c r="Y135" s="13" t="n"/>
      <c r="Z135" s="13" t="n"/>
      <c r="AA135" s="13" t="n"/>
      <c r="AB135" s="28" t="n">
        <v>0</v>
      </c>
      <c r="AC135" s="29" t="n">
        <v>200.14285714285714</v>
      </c>
      <c r="AD135" s="29" t="n">
        <v>126.95396145610277</v>
      </c>
      <c r="AE135" s="29" t="n">
        <v>109.90442054958184</v>
      </c>
      <c r="AF135" s="29" t="n">
        <v>106.52244809218394</v>
      </c>
      <c r="AG135" s="30" t="n">
        <v>107.9982651290948</v>
      </c>
      <c r="AH135" s="31" t="n"/>
      <c r="AI135" s="13" t="n"/>
      <c r="AJ135" s="13" t="n"/>
      <c r="AK135" s="13" t="n"/>
      <c r="AL135" s="13" t="n"/>
      <c r="AM135" s="13" t="n"/>
      <c r="AN135" s="13" t="n"/>
      <c r="AO135" s="13" t="n"/>
      <c r="AP135" s="13" t="n"/>
      <c r="AQ135" s="32" t="n"/>
      <c r="AR135" s="32" t="n"/>
      <c r="AS135" s="32" t="n"/>
      <c r="AT135" s="33" t="n"/>
      <c r="AU135" s="33" t="n"/>
      <c r="AV135" s="34" t="n"/>
      <c r="AW135" s="34" t="n"/>
      <c r="AX135" s="34" t="n"/>
      <c r="AY135" s="34" t="n"/>
      <c r="AZ135" s="34" t="n"/>
      <c r="BA135" s="34" t="n"/>
      <c r="BB135" s="34" t="n"/>
    </row>
    <row ht="15.75" outlineLevel="0" r="136">
      <c r="A136" s="4" t="s">
        <v>56</v>
      </c>
      <c r="B136" s="6" t="s">
        <v>12</v>
      </c>
      <c r="C136" s="8" t="n">
        <f aca="false" ca="false" dt2D="false" dtr="false" t="normal">IF(AB136="", "", AB136)</f>
        <v>0</v>
      </c>
      <c r="D136" s="35" t="n">
        <f aca="false" ca="false" dt2D="false" dtr="false" t="normal">IFERROR(D21*D78*12/1000, 0)</f>
        <v>0</v>
      </c>
      <c r="E136" s="35" t="n">
        <f aca="false" ca="false" dt2D="false" dtr="false" t="normal">IFERROR(E21*E78*12/1000, 0)</f>
        <v>0</v>
      </c>
      <c r="F136" s="37" t="n">
        <f aca="false" ca="false" dt2D="false" dtr="false" t="normal">IFERROR(F21*F78*12/1000, 0)</f>
        <v>0</v>
      </c>
      <c r="G136" s="37" t="n">
        <f aca="false" ca="false" dt2D="false" dtr="false" t="normal">IFERROR(G21*G78*12/1000, 0)</f>
        <v>0</v>
      </c>
      <c r="H136" s="37" t="n">
        <f aca="false" ca="false" dt2D="false" dtr="false" t="normal">IFERROR(H21*H78*12/1000, 0)</f>
        <v>0</v>
      </c>
      <c r="I136" s="37" t="n">
        <f aca="false" ca="false" dt2D="false" dtr="false" t="normal">IFERROR(I21*I78*12/1000, 0)</f>
        <v>0</v>
      </c>
      <c r="J136" s="8" t="n">
        <f aca="false" ca="false" dt2D="false" dtr="false" t="normal">J21*J78*3/1000</f>
        <v>0</v>
      </c>
      <c r="K136" s="8" t="n">
        <f aca="false" ca="false" dt2D="false" dtr="false" t="normal">K21*K78*3/1000</f>
        <v>0</v>
      </c>
      <c r="L136" s="8" t="n">
        <f aca="false" ca="false" dt2D="false" dtr="false" t="normal">L21*L78*3/1000</f>
        <v>0</v>
      </c>
      <c r="M136" s="37" t="n">
        <f aca="false" ca="false" dt2D="false" dtr="false" t="normal">M21*M78*3/1000</f>
        <v>0</v>
      </c>
      <c r="N136" s="8" t="n">
        <f aca="false" ca="false" dt2D="false" dtr="false" t="normal">IF(N21="", 0, IF(N78="", 0, N21*N78*2/1000))</f>
        <v>0</v>
      </c>
      <c r="O136" s="8" t="n">
        <f aca="false" ca="false" dt2D="false" dtr="false" t="normal">IF(O21="", 0, IF(O78="", 0, O21*O78*2/1000))</f>
        <v>0</v>
      </c>
      <c r="P136" s="8" t="n">
        <f aca="false" ca="false" dt2D="false" dtr="false" t="normal">IF(P21="", 0, IF(P78="", 0, P21*P78*2/1000))</f>
        <v>0</v>
      </c>
      <c r="Q136" s="8" t="n">
        <f aca="false" ca="false" dt2D="false" dtr="false" t="normal">IF(Q21="", 0, IF(Q78="", 0, Q21*Q78*2/1000))</f>
        <v>0</v>
      </c>
      <c r="R136" s="50" t="n"/>
      <c r="S136" s="16" t="n">
        <v>0</v>
      </c>
      <c r="T136" s="16" t="n">
        <v>0</v>
      </c>
      <c r="U136" s="16" t="n">
        <v>0</v>
      </c>
      <c r="V136" s="16" t="n">
        <v>0</v>
      </c>
      <c r="W136" s="16" t="n">
        <v>0</v>
      </c>
      <c r="X136" s="16" t="n">
        <v>0</v>
      </c>
      <c r="Y136" s="13" t="n"/>
      <c r="Z136" s="13" t="n"/>
      <c r="AA136" s="13" t="n"/>
      <c r="AB136" s="19" t="n">
        <v>0</v>
      </c>
      <c r="AC136" s="19" t="n">
        <v>0</v>
      </c>
      <c r="AD136" s="60" t="n">
        <v>0</v>
      </c>
      <c r="AE136" s="60" t="n">
        <v>0</v>
      </c>
      <c r="AF136" s="60" t="n">
        <v>0</v>
      </c>
      <c r="AG136" s="61" t="n">
        <v>0</v>
      </c>
      <c r="AH136" s="62" t="n"/>
      <c r="AI136" s="13" t="n"/>
      <c r="AJ136" s="13" t="n"/>
      <c r="AK136" s="13" t="n"/>
      <c r="AL136" s="13" t="n"/>
      <c r="AM136" s="13" t="n"/>
      <c r="AN136" s="13" t="n"/>
      <c r="AO136" s="13" t="n"/>
      <c r="AP136" s="13" t="n"/>
      <c r="AQ136" s="32" t="n"/>
      <c r="AR136" s="32" t="n"/>
      <c r="AS136" s="32" t="n"/>
      <c r="AT136" s="63" t="n"/>
      <c r="AU136" s="63" t="n"/>
      <c r="AV136" s="64" t="n"/>
      <c r="AW136" s="64" t="n"/>
      <c r="AX136" s="64" t="n"/>
      <c r="AY136" s="64" t="n"/>
      <c r="AZ136" s="64" t="n"/>
      <c r="BA136" s="64" t="n"/>
      <c r="BB136" s="34" t="n"/>
    </row>
    <row ht="15.75" outlineLevel="0" r="137">
      <c r="A137" s="2" t="s">
        <v>0</v>
      </c>
      <c r="B137" s="5" t="s">
        <v>3</v>
      </c>
      <c r="C137" s="7" t="s">
        <v>6</v>
      </c>
      <c r="D137" s="9" t="n">
        <f aca="false" ca="false" dt2D="false" dtr="false" t="normal">IFERROR(IF(C136, D136/C136*100, 0), 0)</f>
        <v>0</v>
      </c>
      <c r="E137" s="9" t="n">
        <f aca="false" ca="false" dt2D="false" dtr="false" t="normal">IFERROR(IF(D136, E136/D136*100, 0), 0)</f>
        <v>0</v>
      </c>
      <c r="F137" s="9" t="n">
        <f aca="false" ca="false" dt2D="false" dtr="false" t="normal">IFERROR(IF(E136, F136/E136*100, 0), 0)</f>
        <v>0</v>
      </c>
      <c r="G137" s="9" t="n">
        <f aca="false" ca="false" dt2D="false" dtr="false" t="normal">IFERROR(IF(F136, G136/F136*100, 0), 0)</f>
        <v>0</v>
      </c>
      <c r="H137" s="9" t="n">
        <f aca="false" ca="false" dt2D="false" dtr="false" t="normal">IFERROR(IF(G136, H136/G136*100, 0), 0)</f>
        <v>0</v>
      </c>
      <c r="I137" s="9" t="n">
        <f aca="false" ca="false" dt2D="false" dtr="false" t="normal">IFERROR(IF(H136, I136/H136*100, 0), 0)</f>
        <v>0</v>
      </c>
      <c r="J137" s="7" t="s">
        <v>6</v>
      </c>
      <c r="K137" s="9" t="n">
        <f aca="false" ca="false" dt2D="false" dtr="false" t="normal">IFERROR(IF(J136, K136/J136*100, 0), 0)</f>
        <v>0</v>
      </c>
      <c r="L137" s="9" t="n">
        <f aca="false" ca="false" dt2D="false" dtr="false" t="normal">IFERROR(IF(K136, L136/K136*100, 0), 0)</f>
        <v>0</v>
      </c>
      <c r="M137" s="9" t="n">
        <f aca="false" ca="false" dt2D="false" dtr="false" t="normal">IFERROR(IF(L136, M136/L136*100, 0), 0)</f>
        <v>0</v>
      </c>
      <c r="N137" s="23" t="n"/>
      <c r="O137" s="23" t="n">
        <f aca="false" ca="false" dt2D="false" dtr="false" t="normal">IF(N136, O136/N136*100, 0)</f>
        <v>0</v>
      </c>
      <c r="P137" s="23" t="n">
        <f aca="false" ca="false" dt2D="false" dtr="false" t="normal">IF(O136, P136/O136*100, 0)</f>
        <v>0</v>
      </c>
      <c r="Q137" s="23" t="n">
        <f aca="false" ca="false" dt2D="false" dtr="false" t="normal">IF(P136, Q136/P136*100, 0)</f>
        <v>0</v>
      </c>
      <c r="R137" s="24" t="n"/>
      <c r="S137" s="13" t="n"/>
      <c r="T137" s="13" t="n"/>
      <c r="U137" s="13" t="n"/>
      <c r="V137" s="13" t="n"/>
      <c r="W137" s="13" t="n"/>
      <c r="X137" s="13" t="n"/>
      <c r="Y137" s="13" t="n"/>
      <c r="Z137" s="13" t="n"/>
      <c r="AA137" s="13" t="n"/>
      <c r="AB137" s="28" t="n">
        <v>0</v>
      </c>
      <c r="AC137" s="29" t="n">
        <v>0</v>
      </c>
      <c r="AD137" s="29" t="n">
        <v>0</v>
      </c>
      <c r="AE137" s="29" t="n">
        <v>0</v>
      </c>
      <c r="AF137" s="29" t="n">
        <v>0</v>
      </c>
      <c r="AG137" s="30" t="n">
        <v>0</v>
      </c>
      <c r="AH137" s="31" t="n"/>
      <c r="AI137" s="13" t="n"/>
      <c r="AJ137" s="13" t="n"/>
      <c r="AK137" s="13" t="n"/>
      <c r="AL137" s="13" t="n"/>
      <c r="AM137" s="13" t="n"/>
      <c r="AN137" s="13" t="n"/>
      <c r="AO137" s="13" t="n"/>
      <c r="AP137" s="13" t="n"/>
      <c r="AQ137" s="32" t="n"/>
      <c r="AR137" s="32" t="n"/>
      <c r="AS137" s="32" t="n"/>
      <c r="AT137" s="33" t="n"/>
      <c r="AU137" s="33" t="n"/>
      <c r="AV137" s="34" t="n"/>
      <c r="AW137" s="34" t="n"/>
      <c r="AX137" s="34" t="n"/>
      <c r="AY137" s="34" t="n"/>
      <c r="AZ137" s="34" t="n"/>
      <c r="BA137" s="34" t="n"/>
      <c r="BB137" s="34" t="n"/>
    </row>
    <row ht="15.75" outlineLevel="0" r="138">
      <c r="A138" s="4" t="s">
        <v>85</v>
      </c>
      <c r="B138" s="6" t="s">
        <v>12</v>
      </c>
      <c r="C138" s="8" t="n">
        <f aca="false" ca="false" dt2D="false" dtr="false" t="normal">IF(AB138="", "", AB138)</f>
        <v>1283903.3160000001</v>
      </c>
      <c r="D138" s="35" t="n">
        <f aca="false" ca="false" dt2D="false" dtr="false" t="normal">IFERROR(D23*D80*12/1000, 0)</f>
        <v>1536192</v>
      </c>
      <c r="E138" s="35" t="n">
        <f aca="false" ca="false" dt2D="false" dtr="false" t="normal">IFERROR(E23*E80*12/1000, 0)</f>
        <v>1844296.3200000001</v>
      </c>
      <c r="F138" s="37" t="n">
        <f aca="false" ca="false" dt2D="false" dtr="false" t="normal">IFERROR(F23*F80*12/1000, 0)</f>
        <v>2000834.3999999999</v>
      </c>
      <c r="G138" s="37" t="n">
        <f aca="false" ca="false" dt2D="false" dtr="false" t="normal">IFERROR(G23*G80*12/1000, 0)</f>
        <v>2163456</v>
      </c>
      <c r="H138" s="37" t="n">
        <f aca="false" ca="false" dt2D="false" dtr="false" t="normal">IFERROR(H23*H80*12/1000, 0)</f>
        <v>2454144</v>
      </c>
      <c r="I138" s="37" t="n">
        <f aca="false" ca="false" dt2D="false" dtr="false" t="normal">IFERROR(I23*I80*12/1000, 0)</f>
        <v>3200557.4399999999</v>
      </c>
      <c r="J138" s="8" t="n">
        <f aca="false" ca="false" dt2D="false" dtr="false" t="normal">J23*J80*3/1000</f>
        <v>0</v>
      </c>
      <c r="K138" s="8" t="n">
        <f aca="false" ca="false" dt2D="false" dtr="false" t="normal">K23*K80*3/1000</f>
        <v>0</v>
      </c>
      <c r="L138" s="8" t="n">
        <f aca="false" ca="false" dt2D="false" dtr="false" t="normal">L23*L80*3/1000</f>
        <v>0</v>
      </c>
      <c r="M138" s="37" t="n">
        <f aca="false" ca="false" dt2D="false" dtr="false" t="normal">M23*M80*3/1000</f>
        <v>0</v>
      </c>
      <c r="N138" s="8" t="n">
        <f aca="false" ca="false" dt2D="false" dtr="false" t="normal">IF(N23="", 0, IF(N80="", 0, N23*N80*2/1000))</f>
        <v>208817.84</v>
      </c>
      <c r="O138" s="8" t="n">
        <f aca="false" ca="false" dt2D="false" dtr="false" t="normal">IF(O23="", 0, IF(O80="", 0, O23*O80*2/1000))</f>
        <v>224772.79999999999</v>
      </c>
      <c r="P138" s="8" t="n">
        <f aca="false" ca="false" dt2D="false" dtr="false" t="normal">IF(P23="", 0, IF(P80="", 0, P23*P80*2/1000))</f>
        <v>252780.60000000001</v>
      </c>
      <c r="Q138" s="8" t="n">
        <f aca="false" ca="false" dt2D="false" dtr="false" t="normal">IF(Q23="", 0, IF(Q80="", 0, Q23*Q80*2/1000))</f>
        <v>306452.88</v>
      </c>
      <c r="R138" s="50" t="n"/>
      <c r="S138" s="16" t="n">
        <v>1255611.7</v>
      </c>
      <c r="T138" s="16" t="n">
        <v>1482594.5</v>
      </c>
      <c r="U138" s="16" t="n">
        <v>0</v>
      </c>
      <c r="V138" s="16" t="n">
        <v>279749.20000000001</v>
      </c>
      <c r="W138" s="16" t="n">
        <v>326418.29999999999</v>
      </c>
      <c r="X138" s="16" t="n">
        <v>396851.20000000001</v>
      </c>
      <c r="Y138" s="13" t="n"/>
      <c r="Z138" s="13" t="n"/>
      <c r="AA138" s="13" t="n"/>
      <c r="AB138" s="19" t="n">
        <v>1283903.3160000001</v>
      </c>
      <c r="AC138" s="19" t="n">
        <v>1536192</v>
      </c>
      <c r="AD138" s="60" t="n">
        <v>1866560.2560000001</v>
      </c>
      <c r="AE138" s="60" t="n">
        <v>2151786</v>
      </c>
      <c r="AF138" s="60" t="n">
        <v>2423226</v>
      </c>
      <c r="AG138" s="61" t="n">
        <v>3179625.2400000002</v>
      </c>
      <c r="AH138" s="62" t="n"/>
      <c r="AI138" s="13" t="n"/>
      <c r="AJ138" s="13" t="n"/>
      <c r="AK138" s="13" t="n"/>
      <c r="AL138" s="13" t="n"/>
      <c r="AM138" s="13" t="n"/>
      <c r="AN138" s="13" t="n"/>
      <c r="AO138" s="13" t="n"/>
      <c r="AP138" s="13" t="n"/>
      <c r="AQ138" s="32" t="n"/>
      <c r="AR138" s="32" t="n"/>
      <c r="AS138" s="32" t="n"/>
      <c r="AT138" s="63" t="n"/>
      <c r="AU138" s="63" t="n"/>
      <c r="AV138" s="64" t="n"/>
      <c r="AW138" s="64" t="n"/>
      <c r="AX138" s="64" t="n"/>
      <c r="AY138" s="64" t="n"/>
      <c r="AZ138" s="64" t="n"/>
      <c r="BA138" s="64" t="n"/>
      <c r="BB138" s="34" t="n"/>
    </row>
    <row ht="15.75" outlineLevel="0" r="139">
      <c r="A139" s="2" t="s">
        <v>0</v>
      </c>
      <c r="B139" s="5" t="s">
        <v>3</v>
      </c>
      <c r="C139" s="7" t="s">
        <v>6</v>
      </c>
      <c r="D139" s="9" t="n">
        <f aca="false" ca="false" dt2D="false" dtr="false" t="normal">IFERROR(IF(C138, D138/C138*100, 0), 0)</f>
        <v>119.65013103837173</v>
      </c>
      <c r="E139" s="9" t="n">
        <f aca="false" ca="false" dt2D="false" dtr="false" t="normal">IFERROR(IF(D138, E138/D138*100, 0), 0)</f>
        <v>120.05636795400576</v>
      </c>
      <c r="F139" s="9" t="n">
        <f aca="false" ca="false" dt2D="false" dtr="false" t="normal">IFERROR(IF(E138, F138/E138*100, 0), 0)</f>
        <v>108.48768597011569</v>
      </c>
      <c r="G139" s="9" t="n">
        <f aca="false" ca="false" dt2D="false" dtr="false" t="normal">IFERROR(IF(F138, G138/F138*100, 0), 0)</f>
        <v>108.12768912809577</v>
      </c>
      <c r="H139" s="9" t="n">
        <f aca="false" ca="false" dt2D="false" dtr="false" t="normal">IFERROR(IF(G138, H138/G138*100, 0), 0)</f>
        <v>113.43627973020945</v>
      </c>
      <c r="I139" s="9" t="n">
        <f aca="false" ca="false" dt2D="false" dtr="false" t="normal">IFERROR(IF(H138, I138/H138*100, 0), 0)</f>
        <v>130.41441089031449</v>
      </c>
      <c r="J139" s="7" t="s">
        <v>6</v>
      </c>
      <c r="K139" s="9" t="n">
        <f aca="false" ca="false" dt2D="false" dtr="false" t="normal">IFERROR(IF(J138, K138/J138*100, 0), 0)</f>
        <v>0</v>
      </c>
      <c r="L139" s="9" t="n">
        <f aca="false" ca="false" dt2D="false" dtr="false" t="normal">IFERROR(IF(K138, L138/K138*100, 0), 0)</f>
        <v>0</v>
      </c>
      <c r="M139" s="9" t="n">
        <f aca="false" ca="false" dt2D="false" dtr="false" t="normal">IFERROR(IF(L138, M138/L138*100, 0), 0)</f>
        <v>0</v>
      </c>
      <c r="N139" s="23" t="n"/>
      <c r="O139" s="23" t="n">
        <f aca="false" ca="false" dt2D="false" dtr="false" t="normal">IF(N138, O138/N138*100, 0)</f>
        <v>107.64061154928142</v>
      </c>
      <c r="P139" s="23" t="n">
        <f aca="false" ca="false" dt2D="false" dtr="false" t="normal">IF(O138, P138/O138*100, 0)</f>
        <v>112.46049344048747</v>
      </c>
      <c r="Q139" s="23" t="n">
        <f aca="false" ca="false" dt2D="false" dtr="false" t="normal">IF(P138, Q138/P138*100, 0)</f>
        <v>121.23275282992445</v>
      </c>
      <c r="R139" s="24" t="n"/>
      <c r="S139" s="13" t="n"/>
      <c r="T139" s="13" t="n"/>
      <c r="U139" s="13" t="n"/>
      <c r="V139" s="13" t="n"/>
      <c r="W139" s="13" t="n"/>
      <c r="X139" s="13" t="n"/>
      <c r="Y139" s="13" t="n"/>
      <c r="Z139" s="13" t="n"/>
      <c r="AA139" s="13" t="n"/>
      <c r="AB139" s="28" t="n">
        <v>110.84537149463966</v>
      </c>
      <c r="AC139" s="29" t="n">
        <v>119.65013103837173</v>
      </c>
      <c r="AD139" s="29" t="n">
        <v>121.50566179227597</v>
      </c>
      <c r="AE139" s="29" t="n">
        <v>115.28082166558249</v>
      </c>
      <c r="AF139" s="29" t="n">
        <v>112.61463732917679</v>
      </c>
      <c r="AG139" s="30" t="n">
        <v>131.21455613302268</v>
      </c>
      <c r="AH139" s="31" t="n"/>
      <c r="AI139" s="13" t="n"/>
      <c r="AJ139" s="13" t="n"/>
      <c r="AK139" s="13" t="n"/>
      <c r="AL139" s="13" t="n"/>
      <c r="AM139" s="13" t="n"/>
      <c r="AN139" s="13" t="n"/>
      <c r="AO139" s="13" t="n"/>
      <c r="AP139" s="13" t="n"/>
      <c r="AQ139" s="32" t="n"/>
      <c r="AR139" s="32" t="n"/>
      <c r="AS139" s="32" t="n"/>
      <c r="AT139" s="33" t="n"/>
      <c r="AU139" s="33" t="n"/>
      <c r="AV139" s="34" t="n"/>
      <c r="AW139" s="34" t="n"/>
      <c r="AX139" s="34" t="n"/>
      <c r="AY139" s="34" t="n"/>
      <c r="AZ139" s="34" t="n"/>
      <c r="BA139" s="34" t="n"/>
      <c r="BB139" s="34" t="n"/>
    </row>
    <row ht="47.25" outlineLevel="0" r="140">
      <c r="A140" s="4" t="s">
        <v>108</v>
      </c>
      <c r="B140" s="6" t="s">
        <v>12</v>
      </c>
      <c r="C140" s="8" t="n">
        <f aca="false" ca="false" dt2D="false" dtr="false" t="normal">IF(AB140="", "", AB140)</f>
        <v>375404.35200000001</v>
      </c>
      <c r="D140" s="35" t="n">
        <f aca="false" ca="false" dt2D="false" dtr="false" t="normal">IFERROR(D25*D82*12/1000, 0)</f>
        <v>449848.08000000002</v>
      </c>
      <c r="E140" s="35" t="n">
        <f aca="false" ca="false" dt2D="false" dtr="false" t="normal">IFERROR(E25*E82*12/1000, 0)</f>
        <v>534237.59999999998</v>
      </c>
      <c r="F140" s="37" t="n">
        <f aca="false" ca="false" dt2D="false" dtr="false" t="normal">IFERROR(F25*F82*12/1000, 0)</f>
        <v>576420</v>
      </c>
      <c r="G140" s="37" t="n">
        <f aca="false" ca="false" dt2D="false" dtr="false" t="normal">IFERROR(G25*G82*12/1000, 0)</f>
        <v>618422.40000000002</v>
      </c>
      <c r="H140" s="37" t="n">
        <f aca="false" ca="false" dt2D="false" dtr="false" t="normal">IFERROR(H25*H82*12/1000, 0)</f>
        <v>659232</v>
      </c>
      <c r="I140" s="37" t="n">
        <f aca="false" ca="false" dt2D="false" dtr="false" t="normal">IFERROR(I25*I82*12/1000, 0)</f>
        <v>713216.40000000002</v>
      </c>
      <c r="J140" s="8" t="n">
        <f aca="false" ca="false" dt2D="false" dtr="false" t="normal">J25*J82*3/1000</f>
        <v>0</v>
      </c>
      <c r="K140" s="8" t="n">
        <f aca="false" ca="false" dt2D="false" dtr="false" t="normal">K25*K82*3/1000</f>
        <v>0</v>
      </c>
      <c r="L140" s="8" t="n">
        <f aca="false" ca="false" dt2D="false" dtr="false" t="normal">L25*L82*3/1000</f>
        <v>0</v>
      </c>
      <c r="M140" s="37" t="n">
        <f aca="false" ca="false" dt2D="false" dtr="false" t="normal">M25*M82*3/1000</f>
        <v>0</v>
      </c>
      <c r="N140" s="8" t="n">
        <f aca="false" ca="false" dt2D="false" dtr="false" t="normal">IF(N25="", 0, IF(N82="", 0, N25*N82*2/1000))</f>
        <v>61954.800000000003</v>
      </c>
      <c r="O140" s="8" t="n">
        <f aca="false" ca="false" dt2D="false" dtr="false" t="normal">IF(O25="", 0, IF(O82="", 0, O25*O82*2/1000))</f>
        <v>65688</v>
      </c>
      <c r="P140" s="8" t="n">
        <f aca="false" ca="false" dt2D="false" dtr="false" t="normal">IF(P25="", 0, IF(P82="", 0, P25*P82*2/1000))</f>
        <v>74747.483999999997</v>
      </c>
      <c r="Q140" s="8" t="n">
        <f aca="false" ca="false" dt2D="false" dtr="false" t="normal">IF(Q25="", 0, IF(Q82="", 0, Q25*Q82*2/1000))</f>
        <v>88653.179999999993</v>
      </c>
      <c r="R140" s="50" t="n"/>
      <c r="S140" s="16" t="n">
        <v>511482.29999999999</v>
      </c>
      <c r="T140" s="16" t="n">
        <v>573922.90000000002</v>
      </c>
      <c r="U140" s="16" t="n">
        <v>0</v>
      </c>
      <c r="V140" s="16" t="n">
        <v>122045</v>
      </c>
      <c r="W140" s="16" t="n">
        <v>138770</v>
      </c>
      <c r="X140" s="16" t="n">
        <v>149101.29999999999</v>
      </c>
      <c r="Y140" s="13" t="n"/>
      <c r="Z140" s="13" t="n"/>
      <c r="AA140" s="13" t="n"/>
      <c r="AB140" s="19" t="n">
        <v>375404.35200000001</v>
      </c>
      <c r="AC140" s="19" t="n">
        <v>449848.08000000002</v>
      </c>
      <c r="AD140" s="60" t="n">
        <v>545589.91200000001</v>
      </c>
      <c r="AE140" s="60" t="n">
        <v>613080</v>
      </c>
      <c r="AF140" s="60" t="n">
        <v>683820</v>
      </c>
      <c r="AG140" s="61" t="n">
        <v>744052.5</v>
      </c>
      <c r="AH140" s="62" t="n"/>
      <c r="AI140" s="13" t="n"/>
      <c r="AJ140" s="13" t="n"/>
      <c r="AK140" s="13" t="n"/>
      <c r="AL140" s="13" t="n"/>
      <c r="AM140" s="13" t="n"/>
      <c r="AN140" s="13" t="n"/>
      <c r="AO140" s="13" t="n"/>
      <c r="AP140" s="13" t="n"/>
      <c r="AQ140" s="32" t="n"/>
      <c r="AR140" s="32" t="n"/>
      <c r="AS140" s="32" t="n"/>
      <c r="AT140" s="63" t="n"/>
      <c r="AU140" s="63" t="n"/>
      <c r="AV140" s="64" t="n"/>
      <c r="AW140" s="64" t="n"/>
      <c r="AX140" s="64" t="n"/>
      <c r="AY140" s="64" t="n"/>
      <c r="AZ140" s="64" t="n"/>
      <c r="BA140" s="64" t="n"/>
      <c r="BB140" s="34" t="n"/>
    </row>
    <row ht="15.75" outlineLevel="0" r="141">
      <c r="A141" s="2" t="s">
        <v>0</v>
      </c>
      <c r="B141" s="5" t="s">
        <v>3</v>
      </c>
      <c r="C141" s="7" t="s">
        <v>6</v>
      </c>
      <c r="D141" s="9" t="n">
        <f aca="false" ca="false" dt2D="false" dtr="false" t="normal">IFERROR(IF(C140, D140/C140*100, 0), 0)</f>
        <v>119.83027836608564</v>
      </c>
      <c r="E141" s="9" t="n">
        <f aca="false" ca="false" dt2D="false" dtr="false" t="normal">IFERROR(IF(D140, E140/D140*100, 0), 0)</f>
        <v>118.75955989408691</v>
      </c>
      <c r="F141" s="9" t="n">
        <f aca="false" ca="false" dt2D="false" dtr="false" t="normal">IFERROR(IF(E140, F140/E140*100, 0), 0)</f>
        <v>107.89581264965251</v>
      </c>
      <c r="G141" s="9" t="n">
        <f aca="false" ca="false" dt2D="false" dtr="false" t="normal">IFERROR(IF(F140, G140/F140*100, 0), 0)</f>
        <v>107.28677006349537</v>
      </c>
      <c r="H141" s="9" t="n">
        <f aca="false" ca="false" dt2D="false" dtr="false" t="normal">IFERROR(IF(G140, H140/G140*100, 0), 0)</f>
        <v>106.59898477157358</v>
      </c>
      <c r="I141" s="9" t="n">
        <f aca="false" ca="false" dt2D="false" dtr="false" t="normal">IFERROR(IF(H140, I140/H140*100, 0), 0)</f>
        <v>108.18898354448814</v>
      </c>
      <c r="J141" s="7" t="s">
        <v>6</v>
      </c>
      <c r="K141" s="9" t="n">
        <f aca="false" ca="false" dt2D="false" dtr="false" t="normal">IFERROR(IF(J140, K140/J140*100, 0), 0)</f>
        <v>0</v>
      </c>
      <c r="L141" s="9" t="n">
        <f aca="false" ca="false" dt2D="false" dtr="false" t="normal">IFERROR(IF(K140, L140/K140*100, 0), 0)</f>
        <v>0</v>
      </c>
      <c r="M141" s="9" t="n">
        <f aca="false" ca="false" dt2D="false" dtr="false" t="normal">IFERROR(IF(L140, M140/L140*100, 0), 0)</f>
        <v>0</v>
      </c>
      <c r="N141" s="23" t="n"/>
      <c r="O141" s="23" t="n">
        <f aca="false" ca="false" dt2D="false" dtr="false" t="normal">IF(N140, O140/N140*100, 0)</f>
        <v>106.02568324003951</v>
      </c>
      <c r="P141" s="23" t="n">
        <f aca="false" ca="false" dt2D="false" dtr="false" t="normal">IF(O140, P140/O140*100, 0)</f>
        <v>113.79168797953965</v>
      </c>
      <c r="Q141" s="23" t="n">
        <f aca="false" ca="false" dt2D="false" dtr="false" t="normal">IF(P140, Q140/P140*100, 0)</f>
        <v>118.60356396745073</v>
      </c>
      <c r="R141" s="24" t="n"/>
      <c r="S141" s="13" t="n"/>
      <c r="T141" s="13" t="n"/>
      <c r="U141" s="13" t="n"/>
      <c r="V141" s="13" t="n"/>
      <c r="W141" s="13" t="n"/>
      <c r="X141" s="13" t="n"/>
      <c r="Y141" s="13" t="n"/>
      <c r="Z141" s="13" t="n"/>
      <c r="AA141" s="13" t="n"/>
      <c r="AB141" s="28" t="n">
        <v>113.51123367198839</v>
      </c>
      <c r="AC141" s="29" t="n">
        <v>119.83027836608564</v>
      </c>
      <c r="AD141" s="29" t="n">
        <v>121.28314785738333</v>
      </c>
      <c r="AE141" s="29" t="n">
        <v>112.37011288434526</v>
      </c>
      <c r="AF141" s="29" t="n">
        <v>111.53846153846155</v>
      </c>
      <c r="AG141" s="30" t="n">
        <v>108.80823901026586</v>
      </c>
      <c r="AH141" s="31" t="n"/>
      <c r="AI141" s="13" t="n"/>
      <c r="AJ141" s="13" t="n"/>
      <c r="AK141" s="13" t="n"/>
      <c r="AL141" s="13" t="n"/>
      <c r="AM141" s="13" t="n"/>
      <c r="AN141" s="13" t="n"/>
      <c r="AO141" s="13" t="n"/>
      <c r="AP141" s="13" t="n"/>
      <c r="AQ141" s="32" t="n"/>
      <c r="AR141" s="32" t="n"/>
      <c r="AS141" s="32" t="n"/>
      <c r="AT141" s="33" t="n"/>
      <c r="AU141" s="33" t="n"/>
      <c r="AV141" s="34" t="n"/>
      <c r="AW141" s="34" t="n"/>
      <c r="AX141" s="34" t="n"/>
      <c r="AY141" s="34" t="n"/>
      <c r="AZ141" s="34" t="n"/>
      <c r="BA141" s="34" t="n"/>
      <c r="BB141" s="34" t="n"/>
    </row>
    <row customHeight="true" ht="49.5" outlineLevel="0" r="142">
      <c r="A142" s="4" t="s">
        <v>126</v>
      </c>
      <c r="B142" s="6" t="s">
        <v>12</v>
      </c>
      <c r="C142" s="8" t="n">
        <f aca="false" ca="false" dt2D="false" dtr="false" t="normal">IF(AB142="", "", AB142)</f>
        <v>259440</v>
      </c>
      <c r="D142" s="35" t="n">
        <f aca="false" ca="false" dt2D="false" dtr="false" t="normal">IFERROR(D27*D84*12/1000, 0)</f>
        <v>363142.44</v>
      </c>
      <c r="E142" s="35" t="n">
        <f aca="false" ca="false" dt2D="false" dtr="false" t="normal">IFERROR(E27*E84*12/1000, 0)</f>
        <v>415113.59999999998</v>
      </c>
      <c r="F142" s="37" t="n">
        <f aca="false" ca="false" dt2D="false" dtr="false" t="normal">IFERROR(F27*F84*12/1000, 0)</f>
        <v>447216</v>
      </c>
      <c r="G142" s="37" t="n">
        <f aca="false" ca="false" dt2D="false" dtr="false" t="normal">IFERROR(G27*G84*12/1000, 0)</f>
        <v>479481.59999999998</v>
      </c>
      <c r="H142" s="37" t="n">
        <f aca="false" ca="false" dt2D="false" dtr="false" t="normal">IFERROR(H27*H84*12/1000, 0)</f>
        <v>514488</v>
      </c>
      <c r="I142" s="37" t="n">
        <f aca="false" ca="false" dt2D="false" dtr="false" t="normal">IFERROR(I27*I84*12/1000, 0)</f>
        <v>563423.40000000002</v>
      </c>
      <c r="J142" s="8" t="n">
        <f aca="false" ca="false" dt2D="false" dtr="false" t="normal">J27*J84*3/1000</f>
        <v>0</v>
      </c>
      <c r="K142" s="8" t="n">
        <f aca="false" ca="false" dt2D="false" dtr="false" t="normal">K27*K84*3/1000</f>
        <v>0</v>
      </c>
      <c r="L142" s="8" t="n">
        <f aca="false" ca="false" dt2D="false" dtr="false" t="normal">L27*L84*3/1000</f>
        <v>0</v>
      </c>
      <c r="M142" s="37" t="n">
        <f aca="false" ca="false" dt2D="false" dtr="false" t="normal">M27*M84*3/1000</f>
        <v>0</v>
      </c>
      <c r="N142" s="8" t="n">
        <f aca="false" ca="false" dt2D="false" dtr="false" t="normal">IF(N27="", 0, IF(N84="", 0, N27*N84*2/1000))</f>
        <v>40827</v>
      </c>
      <c r="O142" s="8" t="n">
        <f aca="false" ca="false" dt2D="false" dtr="false" t="normal">IF(O27="", 0, IF(O84="", 0, O27*O84*2/1000))</f>
        <v>43800</v>
      </c>
      <c r="P142" s="8" t="n">
        <f aca="false" ca="false" dt2D="false" dtr="false" t="normal">IF(P27="", 0, IF(P84="", 0, P27*P84*2/1000))</f>
        <v>57639.923999999999</v>
      </c>
      <c r="Q142" s="8" t="n">
        <f aca="false" ca="false" dt2D="false" dtr="false" t="normal">IF(Q27="", 0, IF(Q84="", 0, Q27*Q84*2/1000))</f>
        <v>62400</v>
      </c>
      <c r="R142" s="50" t="n"/>
      <c r="S142" s="16" t="n">
        <v>201565.20000000001</v>
      </c>
      <c r="T142" s="16" t="n">
        <v>243660.89999999999</v>
      </c>
      <c r="U142" s="16" t="n">
        <v>0</v>
      </c>
      <c r="V142" s="16" t="n">
        <v>48237.300000000003</v>
      </c>
      <c r="W142" s="16" t="n">
        <v>46059</v>
      </c>
      <c r="X142" s="16" t="n">
        <v>65155.800000000003</v>
      </c>
      <c r="Y142" s="13" t="n"/>
      <c r="Z142" s="13" t="n"/>
      <c r="AA142" s="13" t="n"/>
      <c r="AB142" s="19" t="n">
        <v>259440</v>
      </c>
      <c r="AC142" s="19" t="n">
        <v>363142.44</v>
      </c>
      <c r="AD142" s="60" t="n">
        <v>430372.79999999999</v>
      </c>
      <c r="AE142" s="60" t="n">
        <v>474120</v>
      </c>
      <c r="AF142" s="60" t="n">
        <v>515700</v>
      </c>
      <c r="AG142" s="61" t="n">
        <v>559594.07999999996</v>
      </c>
      <c r="AH142" s="62" t="n"/>
      <c r="AI142" s="13" t="n"/>
      <c r="AJ142" s="13" t="n"/>
      <c r="AK142" s="13" t="n"/>
      <c r="AL142" s="13" t="n"/>
      <c r="AM142" s="13" t="n"/>
      <c r="AN142" s="13" t="n"/>
      <c r="AO142" s="13" t="n"/>
      <c r="AP142" s="13" t="n"/>
      <c r="AQ142" s="32" t="n"/>
      <c r="AR142" s="32" t="n"/>
      <c r="AS142" s="32" t="n"/>
      <c r="AT142" s="63" t="n"/>
      <c r="AU142" s="63" t="n"/>
      <c r="AV142" s="64" t="n"/>
      <c r="AW142" s="64" t="n"/>
      <c r="AX142" s="64" t="n"/>
      <c r="AY142" s="64" t="n"/>
      <c r="AZ142" s="64" t="n"/>
      <c r="BA142" s="64" t="n"/>
      <c r="BB142" s="34" t="n"/>
    </row>
    <row ht="15.75" outlineLevel="0" r="143">
      <c r="A143" s="2" t="s">
        <v>0</v>
      </c>
      <c r="B143" s="5" t="s">
        <v>3</v>
      </c>
      <c r="C143" s="7" t="s">
        <v>6</v>
      </c>
      <c r="D143" s="9" t="n">
        <f aca="false" ca="false" dt2D="false" dtr="false" t="normal">IFERROR(IF(C142, D142/C142*100, 0), 0)</f>
        <v>139.97164662349678</v>
      </c>
      <c r="E143" s="9" t="n">
        <f aca="false" ca="false" dt2D="false" dtr="false" t="normal">IFERROR(IF(D142, E142/D142*100, 0), 0)</f>
        <v>114.31150817844369</v>
      </c>
      <c r="F143" s="9" t="n">
        <f aca="false" ca="false" dt2D="false" dtr="false" t="normal">IFERROR(IF(E142, F142/E142*100, 0), 0)</f>
        <v>107.7334011701857</v>
      </c>
      <c r="G143" s="9" t="n">
        <f aca="false" ca="false" dt2D="false" dtr="false" t="normal">IFERROR(IF(F142, G142/F142*100, 0), 0)</f>
        <v>107.21476870237201</v>
      </c>
      <c r="H143" s="9" t="n">
        <f aca="false" ca="false" dt2D="false" dtr="false" t="normal">IFERROR(IF(G142, H142/G142*100, 0), 0)</f>
        <v>107.30088495575221</v>
      </c>
      <c r="I143" s="9" t="n">
        <f aca="false" ca="false" dt2D="false" dtr="false" t="normal">IFERROR(IF(H142, I142/H142*100, 0), 0)</f>
        <v>109.51147548630873</v>
      </c>
      <c r="J143" s="7" t="s">
        <v>6</v>
      </c>
      <c r="K143" s="9" t="n">
        <f aca="false" ca="false" dt2D="false" dtr="false" t="normal">IFERROR(IF(J142, K142/J142*100, 0), 0)</f>
        <v>0</v>
      </c>
      <c r="L143" s="9" t="n">
        <f aca="false" ca="false" dt2D="false" dtr="false" t="normal">IFERROR(IF(K142, L142/K142*100, 0), 0)</f>
        <v>0</v>
      </c>
      <c r="M143" s="9" t="n">
        <f aca="false" ca="false" dt2D="false" dtr="false" t="normal">IFERROR(IF(L142, M142/L142*100, 0), 0)</f>
        <v>0</v>
      </c>
      <c r="N143" s="23" t="n"/>
      <c r="O143" s="23" t="n">
        <f aca="false" ca="false" dt2D="false" dtr="false" t="normal">IF(N142, O142/N142*100, 0)</f>
        <v>107.28194577118084</v>
      </c>
      <c r="P143" s="23" t="n">
        <f aca="false" ca="false" dt2D="false" dtr="false" t="normal">IF(O142, P142/O142*100, 0)</f>
        <v>131.59799999999998</v>
      </c>
      <c r="Q143" s="23" t="n">
        <f aca="false" ca="false" dt2D="false" dtr="false" t="normal">IF(P142, Q142/P142*100, 0)</f>
        <v>108.2582968013629</v>
      </c>
      <c r="R143" s="24" t="n"/>
      <c r="S143" s="13" t="n"/>
      <c r="T143" s="13" t="n"/>
      <c r="U143" s="13" t="n"/>
      <c r="V143" s="13" t="n"/>
      <c r="W143" s="13" t="n"/>
      <c r="X143" s="13" t="n"/>
      <c r="Y143" s="13" t="n"/>
      <c r="Z143" s="13" t="n"/>
      <c r="AA143" s="13" t="n"/>
      <c r="AB143" s="28" t="n">
        <v>107.24206349206349</v>
      </c>
      <c r="AC143" s="29" t="n">
        <v>139.97164662349678</v>
      </c>
      <c r="AD143" s="29" t="n">
        <v>118.51349569606901</v>
      </c>
      <c r="AE143" s="29" t="n">
        <v>110.16495466256234</v>
      </c>
      <c r="AF143" s="29" t="n">
        <v>108.76993166287016</v>
      </c>
      <c r="AG143" s="30" t="n">
        <v>108.5115532286213</v>
      </c>
      <c r="AH143" s="31" t="n"/>
      <c r="AI143" s="13" t="n"/>
      <c r="AJ143" s="13" t="n"/>
      <c r="AK143" s="13" t="n"/>
      <c r="AL143" s="13" t="n"/>
      <c r="AM143" s="13" t="n"/>
      <c r="AN143" s="13" t="n"/>
      <c r="AO143" s="13" t="n"/>
      <c r="AP143" s="13" t="n"/>
      <c r="AQ143" s="32" t="n"/>
      <c r="AR143" s="32" t="n"/>
      <c r="AS143" s="32" t="n"/>
      <c r="AT143" s="33" t="n"/>
      <c r="AU143" s="33" t="n"/>
      <c r="AV143" s="34" t="n"/>
      <c r="AW143" s="34" t="n"/>
      <c r="AX143" s="34" t="n"/>
      <c r="AY143" s="34" t="n"/>
      <c r="AZ143" s="34" t="n"/>
      <c r="BA143" s="34" t="n"/>
      <c r="BB143" s="34" t="n"/>
    </row>
    <row ht="15.75" outlineLevel="0" r="144">
      <c r="A144" s="4" t="s">
        <v>11</v>
      </c>
      <c r="B144" s="6" t="s">
        <v>12</v>
      </c>
      <c r="C144" s="8" t="n">
        <f aca="false" ca="false" dt2D="false" dtr="false" t="normal">IF(AB144="", "", AB144)</f>
        <v>435566.40000000002</v>
      </c>
      <c r="D144" s="35" t="n">
        <f aca="false" ca="false" dt2D="false" dtr="false" t="normal">IFERROR(D29*D86*12/1000, 0)</f>
        <v>499800</v>
      </c>
      <c r="E144" s="35" t="n">
        <f aca="false" ca="false" dt2D="false" dtr="false" t="normal">IFERROR(E29*E86*12/1000, 0)</f>
        <v>581664</v>
      </c>
      <c r="F144" s="37" t="n">
        <f aca="false" ca="false" dt2D="false" dtr="false" t="normal">IFERROR(F29*F86*12/1000, 0)</f>
        <v>628992</v>
      </c>
      <c r="G144" s="37" t="n">
        <f aca="false" ca="false" dt2D="false" dtr="false" t="normal">IFERROR(G29*G86*12/1000, 0)</f>
        <v>670185.98400000005</v>
      </c>
      <c r="H144" s="37" t="n">
        <f aca="false" ca="false" dt2D="false" dtr="false" t="normal">IFERROR(H29*H86*12/1000, 0)</f>
        <v>721971</v>
      </c>
      <c r="I144" s="37" t="n">
        <f aca="false" ca="false" dt2D="false" dtr="false" t="normal">IFERROR(I29*I86*12/1000, 0)</f>
        <v>791838.75</v>
      </c>
      <c r="J144" s="8" t="n">
        <f aca="false" ca="false" dt2D="false" dtr="false" t="normal">J29*J86*3/1000</f>
        <v>0</v>
      </c>
      <c r="K144" s="8" t="n">
        <f aca="false" ca="false" dt2D="false" dtr="false" t="normal">K29*K86*3/1000</f>
        <v>0</v>
      </c>
      <c r="L144" s="8" t="n">
        <f aca="false" ca="false" dt2D="false" dtr="false" t="normal">L29*L86*3/1000</f>
        <v>0</v>
      </c>
      <c r="M144" s="37" t="n">
        <f aca="false" ca="false" dt2D="false" dtr="false" t="normal">M29*M86*3/1000</f>
        <v>0</v>
      </c>
      <c r="N144" s="8" t="n">
        <f aca="false" ca="false" dt2D="false" dtr="false" t="normal">IF(N29="", 0, IF(N86="", 0, N29*N86*2/1000))</f>
        <v>94400</v>
      </c>
      <c r="O144" s="8" t="n">
        <f aca="false" ca="false" dt2D="false" dtr="false" t="normal">IF(O29="", 0, IF(O86="", 0, O29*O86*2/1000))</f>
        <v>78300</v>
      </c>
      <c r="P144" s="8" t="n">
        <f aca="false" ca="false" dt2D="false" dtr="false" t="normal">IF(P29="", 0, IF(P86="", 0, P29*P86*2/1000))</f>
        <v>85162</v>
      </c>
      <c r="Q144" s="8" t="n">
        <f aca="false" ca="false" dt2D="false" dtr="false" t="normal">IF(Q29="", 0, IF(Q86="", 0, Q29*Q86*2/1000))</f>
        <v>94872</v>
      </c>
      <c r="R144" s="50" t="n"/>
      <c r="S144" s="16" t="n">
        <v>185257.10000000001</v>
      </c>
      <c r="T144" s="16" t="n">
        <v>250834.29999999999</v>
      </c>
      <c r="U144" s="16" t="n">
        <v>0</v>
      </c>
      <c r="V144" s="16" t="n">
        <v>51345.400000000001</v>
      </c>
      <c r="W144" s="16" t="n">
        <v>54928.099999999999</v>
      </c>
      <c r="X144" s="16" t="n">
        <v>84619.899999999994</v>
      </c>
      <c r="Y144" s="13" t="n"/>
      <c r="Z144" s="13" t="n"/>
      <c r="AA144" s="13" t="n"/>
      <c r="AB144" s="19" t="n">
        <v>435566.40000000002</v>
      </c>
      <c r="AC144" s="19" t="n">
        <v>499800</v>
      </c>
      <c r="AD144" s="60" t="n">
        <v>593762.40000000002</v>
      </c>
      <c r="AE144" s="60" t="n">
        <v>662340</v>
      </c>
      <c r="AF144" s="60" t="n">
        <v>748200</v>
      </c>
      <c r="AG144" s="61" t="n">
        <v>934305</v>
      </c>
      <c r="AH144" s="62" t="n"/>
      <c r="AI144" s="13" t="n"/>
      <c r="AJ144" s="13" t="n"/>
      <c r="AK144" s="13" t="n"/>
      <c r="AL144" s="13" t="n"/>
      <c r="AM144" s="13" t="n"/>
      <c r="AN144" s="13" t="n"/>
      <c r="AO144" s="13" t="n"/>
      <c r="AP144" s="13" t="n"/>
      <c r="AQ144" s="32" t="n"/>
      <c r="AR144" s="32" t="n"/>
      <c r="AS144" s="32" t="n"/>
      <c r="AT144" s="63" t="n"/>
      <c r="AU144" s="63" t="n"/>
      <c r="AV144" s="64" t="n"/>
      <c r="AW144" s="64" t="n"/>
      <c r="AX144" s="64" t="n"/>
      <c r="AY144" s="64" t="n"/>
      <c r="AZ144" s="64" t="n"/>
      <c r="BA144" s="64" t="n"/>
      <c r="BB144" s="34" t="n"/>
    </row>
    <row ht="15.75" outlineLevel="0" r="145">
      <c r="A145" s="2" t="s">
        <v>0</v>
      </c>
      <c r="B145" s="5" t="s">
        <v>3</v>
      </c>
      <c r="C145" s="7" t="s">
        <v>6</v>
      </c>
      <c r="D145" s="9" t="n">
        <f aca="false" ca="false" dt2D="false" dtr="false" t="normal">IFERROR(IF(C144, D144/C144*100, 0), 0)</f>
        <v>114.74714303031639</v>
      </c>
      <c r="E145" s="9" t="n">
        <f aca="false" ca="false" dt2D="false" dtr="false" t="normal">IFERROR(IF(D144, E144/D144*100, 0), 0)</f>
        <v>116.37935174069626</v>
      </c>
      <c r="F145" s="9" t="n">
        <f aca="false" ca="false" dt2D="false" dtr="false" t="normal">IFERROR(IF(E144, F144/E144*100, 0), 0)</f>
        <v>108.13665621389667</v>
      </c>
      <c r="G145" s="9" t="n">
        <f aca="false" ca="false" dt2D="false" dtr="false" t="normal">IFERROR(IF(F144, G144/F144*100, 0), 0)</f>
        <v>106.54920634920634</v>
      </c>
      <c r="H145" s="9" t="n">
        <f aca="false" ca="false" dt2D="false" dtr="false" t="normal">IFERROR(IF(G144, H144/G144*100, 0), 0)</f>
        <v>107.72696195329563</v>
      </c>
      <c r="I145" s="9" t="n">
        <f aca="false" ca="false" dt2D="false" dtr="false" t="normal">IFERROR(IF(H144, I144/H144*100, 0), 0)</f>
        <v>109.67736238713188</v>
      </c>
      <c r="J145" s="7" t="s">
        <v>6</v>
      </c>
      <c r="K145" s="9" t="n">
        <f aca="false" ca="false" dt2D="false" dtr="false" t="normal">IFERROR(IF(J144, K144/J144*100, 0), 0)</f>
        <v>0</v>
      </c>
      <c r="L145" s="9" t="n">
        <f aca="false" ca="false" dt2D="false" dtr="false" t="normal">IFERROR(IF(K144, L144/K144*100, 0), 0)</f>
        <v>0</v>
      </c>
      <c r="M145" s="9" t="n">
        <f aca="false" ca="false" dt2D="false" dtr="false" t="normal">IFERROR(IF(L144, M144/L144*100, 0), 0)</f>
        <v>0</v>
      </c>
      <c r="N145" s="23" t="n"/>
      <c r="O145" s="23" t="n">
        <f aca="false" ca="false" dt2D="false" dtr="false" t="normal">IF(N144, O144/N144*100, 0)</f>
        <v>82.944915254237287</v>
      </c>
      <c r="P145" s="23" t="n">
        <f aca="false" ca="false" dt2D="false" dtr="false" t="normal">IF(O144, P144/O144*100, 0)</f>
        <v>108.76372924648787</v>
      </c>
      <c r="Q145" s="23" t="n">
        <f aca="false" ca="false" dt2D="false" dtr="false" t="normal">IF(P144, Q144/P144*100, 0)</f>
        <v>111.4017989244029</v>
      </c>
      <c r="R145" s="24" t="n"/>
      <c r="S145" s="13" t="n"/>
      <c r="T145" s="13" t="n"/>
      <c r="U145" s="13" t="n"/>
      <c r="V145" s="13" t="n"/>
      <c r="W145" s="13" t="n"/>
      <c r="X145" s="13" t="n"/>
      <c r="Y145" s="13" t="n"/>
      <c r="Z145" s="13" t="n"/>
      <c r="AA145" s="13" t="n"/>
      <c r="AB145" s="28" t="n">
        <v>83.815637555996872</v>
      </c>
      <c r="AC145" s="29" t="n">
        <v>114.74714303031639</v>
      </c>
      <c r="AD145" s="29" t="n">
        <v>118.8</v>
      </c>
      <c r="AE145" s="29" t="n">
        <v>111.54967037319979</v>
      </c>
      <c r="AF145" s="29" t="n">
        <v>112.96313071836217</v>
      </c>
      <c r="AG145" s="30" t="n">
        <v>124.87369687249399</v>
      </c>
      <c r="AH145" s="31" t="n"/>
      <c r="AI145" s="13" t="n"/>
      <c r="AJ145" s="13" t="n"/>
      <c r="AK145" s="13" t="n"/>
      <c r="AL145" s="13" t="n"/>
      <c r="AM145" s="13" t="n"/>
      <c r="AN145" s="13" t="n"/>
      <c r="AO145" s="13" t="n"/>
      <c r="AP145" s="13" t="n"/>
      <c r="AQ145" s="32" t="n"/>
      <c r="AR145" s="32" t="n"/>
      <c r="AS145" s="32" t="n"/>
      <c r="AT145" s="33" t="n"/>
      <c r="AU145" s="33" t="n"/>
      <c r="AV145" s="34" t="n"/>
      <c r="AW145" s="34" t="n"/>
      <c r="AX145" s="34" t="n"/>
      <c r="AY145" s="34" t="n"/>
      <c r="AZ145" s="34" t="n"/>
      <c r="BA145" s="34" t="n"/>
      <c r="BB145" s="34" t="n"/>
    </row>
    <row customHeight="true" ht="39.75" outlineLevel="0" r="146">
      <c r="A146" s="4" t="s">
        <v>42</v>
      </c>
      <c r="B146" s="6" t="s">
        <v>12</v>
      </c>
      <c r="C146" s="8" t="n">
        <f aca="false" ca="false" dt2D="false" dtr="false" t="normal">IF(AB146="", "", AB146)</f>
        <v>2395008</v>
      </c>
      <c r="D146" s="35" t="n">
        <f aca="false" ca="false" dt2D="false" dtr="false" t="normal">IFERROR(D31*D90*12/1000, 0)</f>
        <v>2883132</v>
      </c>
      <c r="E146" s="35" t="n">
        <f aca="false" ca="false" dt2D="false" dtr="false" t="normal">IFERROR(E31*E90*12/1000, 0)</f>
        <v>3422850</v>
      </c>
      <c r="F146" s="37" t="n">
        <f aca="false" ca="false" dt2D="false" dtr="false" t="normal">IFERROR(F31*F90*12/1000, 0)</f>
        <v>3706290</v>
      </c>
      <c r="G146" s="37" t="n">
        <f aca="false" ca="false" dt2D="false" dtr="false" t="normal">IFERROR(G31*G90*12/1000, 0)</f>
        <v>3959496</v>
      </c>
      <c r="H146" s="37" t="n">
        <f aca="false" ca="false" dt2D="false" dtr="false" t="normal">IFERROR(H31*H90*12/1000, 0)</f>
        <v>4302519.1200000001</v>
      </c>
      <c r="I146" s="37" t="n">
        <f aca="false" ca="false" dt2D="false" dtr="false" t="normal">IFERROR(I31*I90*12/1000, 0)</f>
        <v>4617600</v>
      </c>
      <c r="J146" s="8" t="n">
        <f aca="false" ca="false" dt2D="false" dtr="false" t="normal">J31*J90*3/1000</f>
        <v>0</v>
      </c>
      <c r="K146" s="8" t="n">
        <f aca="false" ca="false" dt2D="false" dtr="false" t="normal">K31*K90*3/1000</f>
        <v>0</v>
      </c>
      <c r="L146" s="8" t="n">
        <f aca="false" ca="false" dt2D="false" dtr="false" t="normal">L31*L90*3/1000</f>
        <v>0</v>
      </c>
      <c r="M146" s="37" t="n">
        <f aca="false" ca="false" dt2D="false" dtr="false" t="normal">M31*M90*3/1000</f>
        <v>0</v>
      </c>
      <c r="N146" s="8" t="n">
        <f aca="false" ca="false" dt2D="false" dtr="false" t="normal">IF(N31="", 0, IF(N90="", 0, N31*N90*2/1000))</f>
        <v>352647.40000000002</v>
      </c>
      <c r="O146" s="8" t="n">
        <f aca="false" ca="false" dt2D="false" dtr="false" t="normal">IF(O31="", 0, IF(O90="", 0, O31*O90*2/1000))</f>
        <v>386159.19</v>
      </c>
      <c r="P146" s="8" t="n">
        <f aca="false" ca="false" dt2D="false" dtr="false" t="normal">IF(P31="", 0, IF(P90="", 0, P31*P90*2/1000))</f>
        <v>473382</v>
      </c>
      <c r="Q146" s="8" t="n">
        <f aca="false" ca="false" dt2D="false" dtr="false" t="normal">IF(Q31="", 0, IF(Q90="", 0, Q31*Q90*2/1000))</f>
        <v>565531.19999999995</v>
      </c>
      <c r="R146" s="50" t="n"/>
      <c r="S146" s="16" t="n">
        <v>2087473.8</v>
      </c>
      <c r="T146" s="16" t="n">
        <v>2742103.7999999998</v>
      </c>
      <c r="U146" s="16" t="n">
        <v>0</v>
      </c>
      <c r="V146" s="16" t="n">
        <v>450775.40000000002</v>
      </c>
      <c r="W146" s="16" t="n">
        <v>616946.5</v>
      </c>
      <c r="X146" s="16" t="n">
        <v>771125.80000000005</v>
      </c>
      <c r="Y146" s="13" t="n"/>
      <c r="Z146" s="13" t="n"/>
      <c r="AA146" s="13" t="n"/>
      <c r="AB146" s="19" t="n">
        <v>2395008</v>
      </c>
      <c r="AC146" s="19" t="n">
        <v>2883132</v>
      </c>
      <c r="AD146" s="60" t="n">
        <v>3477161.8799999999</v>
      </c>
      <c r="AE146" s="60" t="n">
        <v>3895827</v>
      </c>
      <c r="AF146" s="60" t="n">
        <v>4240563.7199999997</v>
      </c>
      <c r="AG146" s="61" t="n">
        <v>4591086.7199999997</v>
      </c>
      <c r="AH146" s="62" t="n"/>
      <c r="AI146" s="13" t="n"/>
      <c r="AJ146" s="13" t="n"/>
      <c r="AK146" s="13" t="n"/>
      <c r="AL146" s="13" t="n"/>
      <c r="AM146" s="13" t="n"/>
      <c r="AN146" s="13" t="n"/>
      <c r="AO146" s="13" t="n"/>
      <c r="AP146" s="13" t="n"/>
      <c r="AQ146" s="32" t="n"/>
      <c r="AR146" s="32" t="n"/>
      <c r="AS146" s="32" t="n"/>
      <c r="AT146" s="63" t="n"/>
      <c r="AU146" s="63" t="n"/>
      <c r="AV146" s="64" t="n"/>
      <c r="AW146" s="64" t="n"/>
      <c r="AX146" s="64" t="n"/>
      <c r="AY146" s="64" t="n"/>
      <c r="AZ146" s="64" t="n"/>
      <c r="BA146" s="64" t="n"/>
      <c r="BB146" s="34" t="n"/>
    </row>
    <row ht="15.75" outlineLevel="0" r="147">
      <c r="A147" s="100" t="s">
        <v>0</v>
      </c>
      <c r="B147" s="5" t="s">
        <v>3</v>
      </c>
      <c r="C147" s="7" t="s">
        <v>6</v>
      </c>
      <c r="D147" s="9" t="n">
        <f aca="false" ca="false" dt2D="false" dtr="false" t="normal">IFERROR(IF(C146, D146/C146*100, 0), 0)</f>
        <v>120.38089225589226</v>
      </c>
      <c r="E147" s="9" t="n">
        <f aca="false" ca="false" dt2D="false" dtr="false" t="normal">IFERROR(IF(D146, E146/D146*100, 0), 0)</f>
        <v>118.71985049591902</v>
      </c>
      <c r="F147" s="9" t="n">
        <f aca="false" ca="false" dt2D="false" dtr="false" t="normal">IFERROR(IF(E146, F146/E146*100, 0), 0)</f>
        <v>108.28081861606556</v>
      </c>
      <c r="G147" s="9" t="n">
        <f aca="false" ca="false" dt2D="false" dtr="false" t="normal">IFERROR(IF(F146, G146/F146*100, 0), 0)</f>
        <v>106.83179136009325</v>
      </c>
      <c r="H147" s="9" t="n">
        <f aca="false" ca="false" dt2D="false" dtr="false" t="normal">IFERROR(IF(G146, H146/G146*100, 0), 0)</f>
        <v>108.66330260214936</v>
      </c>
      <c r="I147" s="9" t="n">
        <f aca="false" ca="false" dt2D="false" dtr="false" t="normal">IFERROR(IF(H146, I146/H146*100, 0), 0)</f>
        <v>107.32317210481099</v>
      </c>
      <c r="J147" s="7" t="s">
        <v>6</v>
      </c>
      <c r="K147" s="9" t="n">
        <f aca="false" ca="false" dt2D="false" dtr="false" t="normal">IFERROR(IF(J146, K146/J146*100, 0), 0)</f>
        <v>0</v>
      </c>
      <c r="L147" s="9" t="n">
        <f aca="false" ca="false" dt2D="false" dtr="false" t="normal">IFERROR(IF(K146, L146/K146*100, 0), 0)</f>
        <v>0</v>
      </c>
      <c r="M147" s="9" t="n">
        <f aca="false" ca="false" dt2D="false" dtr="false" t="normal">IFERROR(IF(L146, M146/L146*100, 0), 0)</f>
        <v>0</v>
      </c>
      <c r="N147" s="23" t="n"/>
      <c r="O147" s="23" t="n">
        <f aca="false" ca="false" dt2D="false" dtr="false" t="normal">IF(N146, O146/N146*100, 0)</f>
        <v>109.50291707807855</v>
      </c>
      <c r="P147" s="23" t="n">
        <f aca="false" ca="false" dt2D="false" dtr="false" t="normal">IF(O146, P146/O146*100, 0)</f>
        <v>122.58726770169577</v>
      </c>
      <c r="Q147" s="23" t="n">
        <f aca="false" ca="false" dt2D="false" dtr="false" t="normal">IF(P146, Q146/P146*100, 0)</f>
        <v>119.46613939693525</v>
      </c>
      <c r="R147" s="24" t="n"/>
      <c r="S147" s="13" t="n"/>
      <c r="T147" s="13" t="n"/>
      <c r="U147" s="13" t="n"/>
      <c r="V147" s="13" t="n"/>
      <c r="W147" s="13" t="n"/>
      <c r="X147" s="13" t="n"/>
      <c r="Y147" s="13" t="n"/>
      <c r="Z147" s="13" t="n"/>
      <c r="AA147" s="13" t="n"/>
      <c r="AB147" s="28" t="n">
        <v>113.95553322446929</v>
      </c>
      <c r="AC147" s="29" t="n">
        <v>120.38089225589226</v>
      </c>
      <c r="AD147" s="29" t="n">
        <v>120.60363105123177</v>
      </c>
      <c r="AE147" s="29" t="n">
        <v>112.04042648713266</v>
      </c>
      <c r="AF147" s="29" t="n">
        <v>108.8488713692882</v>
      </c>
      <c r="AG147" s="30" t="n">
        <v>108.26595290495953</v>
      </c>
      <c r="AH147" s="31" t="n"/>
      <c r="AI147" s="13" t="n"/>
      <c r="AJ147" s="13" t="n"/>
      <c r="AK147" s="13" t="n"/>
      <c r="AL147" s="13" t="n"/>
      <c r="AM147" s="13" t="n"/>
      <c r="AN147" s="13" t="n"/>
      <c r="AO147" s="13" t="n"/>
      <c r="AP147" s="13" t="n"/>
      <c r="AQ147" s="32" t="n"/>
      <c r="AR147" s="32" t="n"/>
      <c r="AS147" s="32" t="n"/>
      <c r="AT147" s="33" t="n"/>
      <c r="AU147" s="33" t="n"/>
      <c r="AV147" s="34" t="n"/>
      <c r="AW147" s="34" t="n"/>
      <c r="AX147" s="34" t="n"/>
      <c r="AY147" s="34" t="n"/>
      <c r="AZ147" s="34" t="n"/>
      <c r="BA147" s="34" t="n"/>
      <c r="BB147" s="34" t="n"/>
    </row>
    <row ht="15.75" outlineLevel="0" r="148">
      <c r="A148" s="4" t="s">
        <v>69</v>
      </c>
      <c r="B148" s="6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  <c r="O148" s="7" t="n"/>
      <c r="P148" s="7" t="n"/>
      <c r="Q148" s="7" t="n"/>
      <c r="R148" s="120" t="n"/>
      <c r="S148" s="13" t="n"/>
      <c r="T148" s="13" t="n"/>
      <c r="U148" s="13" t="n"/>
      <c r="V148" s="13" t="n"/>
      <c r="W148" s="13" t="n"/>
      <c r="X148" s="13" t="n"/>
      <c r="Y148" s="13" t="n"/>
      <c r="Z148" s="13" t="n"/>
      <c r="AA148" s="13" t="n"/>
      <c r="AB148" s="13" t="n"/>
      <c r="AC148" s="13" t="n"/>
      <c r="AD148" s="13" t="n"/>
      <c r="AE148" s="13" t="n"/>
      <c r="AF148" s="13" t="n"/>
      <c r="AG148" s="13" t="n"/>
      <c r="AH148" s="124" t="n"/>
      <c r="AI148" s="13" t="n"/>
      <c r="AJ148" s="13" t="n"/>
      <c r="AK148" s="13" t="n"/>
      <c r="AL148" s="13" t="n"/>
      <c r="AM148" s="13" t="n"/>
      <c r="AN148" s="13" t="n"/>
      <c r="AO148" s="13" t="n"/>
      <c r="AP148" s="13" t="n"/>
      <c r="AQ148" s="32" t="n"/>
      <c r="AR148" s="32" t="n"/>
      <c r="AS148" s="32" t="n"/>
      <c r="AT148" s="63" t="n"/>
      <c r="AU148" s="63" t="n"/>
      <c r="AV148" s="64" t="n"/>
      <c r="AW148" s="64" t="n"/>
      <c r="AX148" s="64" t="n"/>
      <c r="AY148" s="64" t="n"/>
      <c r="AZ148" s="64" t="n"/>
      <c r="BA148" s="64" t="n"/>
      <c r="BB148" s="34" t="n"/>
    </row>
    <row ht="47.25" outlineLevel="0" r="149">
      <c r="A149" s="4" t="s">
        <v>72</v>
      </c>
      <c r="B149" s="6" t="s">
        <v>12</v>
      </c>
      <c r="C149" s="37" t="n">
        <f aca="false" ca="false" dt2D="false" dtr="false" t="normal">IFERROR(C34*C93*12/1000, 0)</f>
        <v>424800</v>
      </c>
      <c r="D149" s="37" t="n">
        <f aca="false" ca="false" dt2D="false" dtr="false" t="normal">IFERROR(D34*D93*12/1000, 0)</f>
        <v>510690</v>
      </c>
      <c r="E149" s="37" t="n">
        <f aca="false" ca="false" dt2D="false" dtr="false" t="normal">IFERROR(E34*E93*12/1000, 0)</f>
        <v>563706</v>
      </c>
      <c r="F149" s="37" t="n">
        <f aca="false" ca="false" dt2D="false" dtr="false" t="normal">IFERROR(F34*F93*12/1000, 0)</f>
        <v>610925.76000000001</v>
      </c>
      <c r="G149" s="37" t="n">
        <f aca="false" ca="false" dt2D="false" dtr="false" t="normal">IFERROR(G34*G93*12/1000, 0)</f>
        <v>654240</v>
      </c>
      <c r="H149" s="37" t="n">
        <f aca="false" ca="false" dt2D="false" dtr="false" t="normal">IFERROR(H34*H93*12/1000, 0)</f>
        <v>701500.80000000005</v>
      </c>
      <c r="I149" s="37" t="n">
        <f aca="false" ca="false" dt2D="false" dtr="false" t="normal">IFERROR(I34*I93*12/1000, 0)</f>
        <v>744600</v>
      </c>
      <c r="J149" s="37" t="n">
        <f aca="false" ca="false" dt2D="false" dtr="false" t="normal">IFERROR(J34*J93*3/1000, 0)</f>
        <v>0</v>
      </c>
      <c r="K149" s="37" t="n">
        <f aca="false" ca="false" dt2D="false" dtr="false" t="normal">IFERROR(K34*K93*3/1000, )</f>
        <v>0</v>
      </c>
      <c r="L149" s="37" t="n">
        <f aca="false" ca="false" dt2D="false" dtr="false" t="normal">IFERROR(L34*L93*3/1000, 0)</f>
        <v>0</v>
      </c>
      <c r="M149" s="37" t="n">
        <f aca="false" ca="false" dt2D="false" dtr="false" t="normal">M34*M93*3/1000</f>
        <v>0</v>
      </c>
      <c r="N149" s="8" t="n">
        <f aca="false" ca="false" dt2D="false" dtr="false" t="normal">IF(N34="", 0, IF(N93="", 0, N34*N93*2/1000))</f>
        <v>63055.099999999999</v>
      </c>
      <c r="O149" s="8" t="n">
        <f aca="false" ca="false" dt2D="false" dtr="false" t="normal">IF(O34="", 0, IF(O93="", 0, O34*O93*2/1000))</f>
        <v>72782.399999999994</v>
      </c>
      <c r="P149" s="8" t="n">
        <f aca="false" ca="false" dt2D="false" dtr="false" t="normal">IF(P34="", 0, IF(P93="", 0, P34*P93*2/1000))</f>
        <v>83354</v>
      </c>
      <c r="Q149" s="8" t="n">
        <f aca="false" ca="false" dt2D="false" dtr="false" t="normal">IF(Q34="", 0, IF(Q93="", 0, Q34*Q93*2/1000))</f>
        <v>91980</v>
      </c>
      <c r="R149" s="130" t="n"/>
      <c r="S149" s="13" t="n"/>
      <c r="T149" s="13" t="n"/>
      <c r="U149" s="13" t="n"/>
      <c r="V149" s="13" t="n"/>
      <c r="W149" s="13" t="n"/>
      <c r="X149" s="13" t="n"/>
      <c r="Y149" s="13" t="n"/>
      <c r="Z149" s="13" t="n"/>
      <c r="AA149" s="13" t="n"/>
      <c r="AB149" s="60" t="n">
        <v>424800</v>
      </c>
      <c r="AC149" s="60" t="n">
        <v>510690</v>
      </c>
      <c r="AD149" s="60" t="n">
        <v>593922.23999999999</v>
      </c>
      <c r="AE149" s="60" t="n">
        <v>658316.40000000002</v>
      </c>
      <c r="AF149" s="60" t="n">
        <v>718418.88</v>
      </c>
      <c r="AG149" s="61" t="n">
        <v>778764</v>
      </c>
      <c r="AH149" s="62" t="n"/>
      <c r="AI149" s="13" t="n"/>
      <c r="AJ149" s="13" t="n"/>
      <c r="AK149" s="13" t="n"/>
      <c r="AL149" s="13" t="n"/>
      <c r="AM149" s="13" t="n"/>
      <c r="AN149" s="13" t="n"/>
      <c r="AO149" s="13" t="n"/>
      <c r="AP149" s="13" t="n"/>
      <c r="AQ149" s="32" t="n"/>
      <c r="AR149" s="32" t="n"/>
      <c r="AS149" s="32" t="n"/>
      <c r="AT149" s="33" t="n"/>
      <c r="AU149" s="33" t="n"/>
      <c r="AV149" s="34" t="n"/>
      <c r="AW149" s="34" t="n"/>
      <c r="AX149" s="34" t="n"/>
      <c r="AY149" s="34" t="n"/>
      <c r="AZ149" s="34" t="n"/>
      <c r="BA149" s="34" t="n"/>
      <c r="BB149" s="34" t="n"/>
    </row>
    <row ht="15.75" outlineLevel="0" r="150">
      <c r="A150" s="2" t="s">
        <v>0</v>
      </c>
      <c r="B150" s="5" t="s">
        <v>3</v>
      </c>
      <c r="C150" s="7" t="s">
        <v>6</v>
      </c>
      <c r="D150" s="9" t="n">
        <f aca="false" ca="false" dt2D="false" dtr="false" t="normal">IFERROR(IF(C149, D149/C149*100, 0), 0)</f>
        <v>120.21892655367232</v>
      </c>
      <c r="E150" s="9" t="n">
        <f aca="false" ca="false" dt2D="false" dtr="false" t="normal">IFERROR(IF(D149, E149/D149*100, 0), 0)</f>
        <v>110.38124889854902</v>
      </c>
      <c r="F150" s="9" t="n">
        <f aca="false" ca="false" dt2D="false" dtr="false" t="normal">IFERROR(IF(E149, F149/E149*100, 0), 0)</f>
        <v>108.37666443145895</v>
      </c>
      <c r="G150" s="9" t="n">
        <f aca="false" ca="false" dt2D="false" dtr="false" t="normal">IFERROR(IF(F149, G149/F149*100, 0), 0)</f>
        <v>107.08993511748466</v>
      </c>
      <c r="H150" s="9" t="n">
        <f aca="false" ca="false" dt2D="false" dtr="false" t="normal">IFERROR(IF(G149, H149/G149*100, 0), 0)</f>
        <v>107.22377109317682</v>
      </c>
      <c r="I150" s="9" t="n">
        <f aca="false" ca="false" dt2D="false" dtr="false" t="normal">IFERROR(IF(H149, I149/H149*100, 0), 0)</f>
        <v>106.14385614385613</v>
      </c>
      <c r="J150" s="7" t="s">
        <v>6</v>
      </c>
      <c r="K150" s="9" t="n">
        <f aca="false" ca="false" dt2D="false" dtr="false" t="normal">IFERROR(IF(J149, K149/J149*100, 0), 0)</f>
        <v>0</v>
      </c>
      <c r="L150" s="9" t="n">
        <f aca="false" ca="false" dt2D="false" dtr="false" t="normal">IFERROR(IF(K149, L149/K149*100, 0), 0)</f>
        <v>0</v>
      </c>
      <c r="M150" s="9" t="n">
        <f aca="false" ca="false" dt2D="false" dtr="false" t="normal">IFERROR(IF(L149, M149/L149*100, 0), 0)</f>
        <v>0</v>
      </c>
      <c r="N150" s="23" t="n"/>
      <c r="O150" s="23" t="n">
        <f aca="false" ca="false" dt2D="false" dtr="false" t="normal">IF(N149, O149/N149*100, 0)</f>
        <v>115.42666651864796</v>
      </c>
      <c r="P150" s="23" t="n">
        <f aca="false" ca="false" dt2D="false" dtr="false" t="normal">IF(O149, P149/O149*100, 0)</f>
        <v>114.52494009540769</v>
      </c>
      <c r="Q150" s="23" t="n">
        <f aca="false" ca="false" dt2D="false" dtr="false" t="normal">IF(P149, Q149/P149*100, 0)</f>
        <v>110.34863353888235</v>
      </c>
      <c r="R150" s="24" t="n"/>
      <c r="S150" s="13" t="n"/>
      <c r="T150" s="13" t="n"/>
      <c r="U150" s="13" t="n"/>
      <c r="V150" s="13" t="n"/>
      <c r="W150" s="13" t="n"/>
      <c r="X150" s="13" t="n"/>
      <c r="Y150" s="13" t="n"/>
      <c r="Z150" s="13" t="n"/>
      <c r="AA150" s="13" t="n"/>
      <c r="AB150" s="28" t="n">
        <v>112.61261261261259</v>
      </c>
      <c r="AC150" s="29" t="n">
        <v>120.21892655367232</v>
      </c>
      <c r="AD150" s="29" t="n">
        <v>116.29799682782118</v>
      </c>
      <c r="AE150" s="29" t="n">
        <v>110.84218701761361</v>
      </c>
      <c r="AF150" s="29" t="n">
        <v>109.12972546331825</v>
      </c>
      <c r="AG150" s="30" t="n">
        <v>108.39971243517429</v>
      </c>
      <c r="AH150" s="31" t="n"/>
      <c r="AI150" s="13" t="n"/>
      <c r="AJ150" s="13" t="n"/>
      <c r="AK150" s="13" t="n"/>
      <c r="AL150" s="13" t="n"/>
      <c r="AM150" s="13" t="n"/>
      <c r="AN150" s="13" t="n"/>
      <c r="AO150" s="13" t="n"/>
      <c r="AP150" s="13" t="n"/>
      <c r="AQ150" s="32" t="n"/>
      <c r="AR150" s="32" t="n"/>
      <c r="AS150" s="32" t="n"/>
      <c r="AT150" s="137" t="n"/>
      <c r="AU150" s="137" t="n"/>
      <c r="AV150" s="64" t="n"/>
      <c r="AW150" s="64" t="n"/>
      <c r="AX150" s="64" t="n"/>
      <c r="AY150" s="64" t="n"/>
      <c r="AZ150" s="64" t="n"/>
      <c r="BA150" s="64" t="n"/>
      <c r="BB150" s="34" t="n"/>
    </row>
    <row ht="47.25" outlineLevel="0" r="151">
      <c r="A151" s="4" t="s">
        <v>99</v>
      </c>
      <c r="B151" s="6" t="s">
        <v>12</v>
      </c>
      <c r="C151" s="37" t="n">
        <f aca="false" ca="false" dt2D="false" dtr="false" t="normal">IFERROR(C36*C95*12/1000, 0)</f>
        <v>757680</v>
      </c>
      <c r="D151" s="37" t="n">
        <f aca="false" ca="false" dt2D="false" dtr="false" t="normal">IFERROR(D36*D95*12/1000, 0)</f>
        <v>909150</v>
      </c>
      <c r="E151" s="37" t="n">
        <f aca="false" ca="false" dt2D="false" dtr="false" t="normal">IFERROR(E36*E95*12/1000, 0)</f>
        <v>1060966.8</v>
      </c>
      <c r="F151" s="37" t="n">
        <f aca="false" ca="false" dt2D="false" dtr="false" t="normal">IFERROR(F36*F95*12/1000, 0)</f>
        <v>1148403.8160000001</v>
      </c>
      <c r="G151" s="37" t="n">
        <f aca="false" ca="false" dt2D="false" dtr="false" t="normal">IFERROR(G36*G95*12/1000, 0)</f>
        <v>1227828</v>
      </c>
      <c r="H151" s="37" t="n">
        <f aca="false" ca="false" dt2D="false" dtr="false" t="normal">IFERROR(H36*H95*12/1000, 0)</f>
        <v>1314144</v>
      </c>
      <c r="I151" s="37" t="n">
        <f aca="false" ca="false" dt2D="false" dtr="false" t="normal">IFERROR(I36*I95*12/1000, 0)</f>
        <v>1389720</v>
      </c>
      <c r="J151" s="37" t="n">
        <f aca="false" ca="false" dt2D="false" dtr="false" t="normal">IFERROR(J36*J95*3/1000, 0)</f>
        <v>0</v>
      </c>
      <c r="K151" s="37" t="n">
        <f aca="false" ca="false" dt2D="false" dtr="false" t="normal">IFERROR(K36*K95*3/1000, 0)</f>
        <v>0</v>
      </c>
      <c r="L151" s="37" t="n">
        <f aca="false" ca="false" dt2D="false" dtr="false" t="normal">IFERROR(L36*L95*3/1000, 0)</f>
        <v>0</v>
      </c>
      <c r="M151" s="37" t="n">
        <f aca="false" ca="false" dt2D="false" dtr="false" t="normal">M36*M95*3/1000</f>
        <v>0</v>
      </c>
      <c r="N151" s="8" t="n">
        <f aca="false" ca="false" dt2D="false" dtr="false" t="normal">IF(N36="", 0, IF(N95="", 0, N36*N95*2/1000))</f>
        <v>122863</v>
      </c>
      <c r="O151" s="8" t="n">
        <f aca="false" ca="false" dt2D="false" dtr="false" t="normal">IF(O36="", 0, IF(O95="", 0, O36*O95*2/1000))</f>
        <v>132777.5</v>
      </c>
      <c r="P151" s="8" t="n">
        <f aca="false" ca="false" dt2D="false" dtr="false" t="normal">IF(P36="", 0, IF(P95="", 0, P36*P95*2/1000))</f>
        <v>145825</v>
      </c>
      <c r="Q151" s="8" t="n">
        <f aca="false" ca="false" dt2D="false" dtr="false" t="normal">IF(Q36="", 0, IF(Q95="", 0, Q36*Q95*2/1000))</f>
        <v>161013</v>
      </c>
      <c r="R151" s="130" t="n"/>
      <c r="S151" s="13" t="n"/>
      <c r="T151" s="13" t="n"/>
      <c r="U151" s="13" t="n"/>
      <c r="V151" s="13" t="n"/>
      <c r="W151" s="13" t="n"/>
      <c r="X151" s="13" t="n"/>
      <c r="Y151" s="13" t="n"/>
      <c r="Z151" s="13" t="n"/>
      <c r="AA151" s="13" t="n"/>
      <c r="AB151" s="60" t="n">
        <v>757680</v>
      </c>
      <c r="AC151" s="60" t="n">
        <v>909150</v>
      </c>
      <c r="AD151" s="60" t="n">
        <v>1100655.48</v>
      </c>
      <c r="AE151" s="60" t="n">
        <v>1218363.1200000001</v>
      </c>
      <c r="AF151" s="60" t="n">
        <v>1295719.2</v>
      </c>
      <c r="AG151" s="61" t="n">
        <v>1405512</v>
      </c>
      <c r="AH151" s="62" t="n"/>
      <c r="AI151" s="13" t="n"/>
      <c r="AJ151" s="13" t="n"/>
      <c r="AK151" s="13" t="n"/>
      <c r="AL151" s="13" t="n"/>
      <c r="AM151" s="13" t="n"/>
      <c r="AN151" s="13" t="n"/>
      <c r="AO151" s="13" t="n"/>
      <c r="AP151" s="13" t="n"/>
      <c r="AQ151" s="32" t="n"/>
      <c r="AR151" s="32" t="n"/>
      <c r="AS151" s="32" t="n"/>
      <c r="AT151" s="33" t="n"/>
      <c r="AU151" s="33" t="n"/>
      <c r="AV151" s="34" t="n"/>
      <c r="AW151" s="34" t="n"/>
      <c r="AX151" s="34" t="n"/>
      <c r="AY151" s="34" t="n"/>
      <c r="AZ151" s="34" t="n"/>
      <c r="BA151" s="34" t="n"/>
      <c r="BB151" s="34" t="n"/>
    </row>
    <row ht="15.75" outlineLevel="0" r="152">
      <c r="A152" s="2" t="s">
        <v>0</v>
      </c>
      <c r="B152" s="5" t="s">
        <v>3</v>
      </c>
      <c r="C152" s="7" t="s">
        <v>6</v>
      </c>
      <c r="D152" s="9" t="n">
        <f aca="false" ca="false" dt2D="false" dtr="false" t="normal">IFERROR(IF(C151, D151/C151*100, 0), 0)</f>
        <v>119.99128919860627</v>
      </c>
      <c r="E152" s="9" t="n">
        <f aca="false" ca="false" dt2D="false" dtr="false" t="normal">IFERROR(IF(D151, E151/D151*100, 0), 0)</f>
        <v>116.69876258043229</v>
      </c>
      <c r="F152" s="9" t="n">
        <f aca="false" ca="false" dt2D="false" dtr="false" t="normal">IFERROR(IF(E151, F151/E151*100, 0), 0)</f>
        <v>108.24125844465632</v>
      </c>
      <c r="G152" s="9" t="n">
        <f aca="false" ca="false" dt2D="false" dtr="false" t="normal">IFERROR(IF(F151, G151/F151*100, 0), 0)</f>
        <v>106.91605016401301</v>
      </c>
      <c r="H152" s="9" t="n">
        <f aca="false" ca="false" dt2D="false" dtr="false" t="normal">IFERROR(IF(G151, H151/G151*100, 0), 0)</f>
        <v>107.02997488247539</v>
      </c>
      <c r="I152" s="9" t="n">
        <f aca="false" ca="false" dt2D="false" dtr="false" t="normal">IFERROR(IF(H151, I151/H151*100, 0), 0)</f>
        <v>105.7509679304551</v>
      </c>
      <c r="J152" s="7" t="s">
        <v>6</v>
      </c>
      <c r="K152" s="9" t="n">
        <f aca="false" ca="false" dt2D="false" dtr="false" t="normal">IFERROR(IF(J151, K151/J151*100, 0), 0)</f>
        <v>0</v>
      </c>
      <c r="L152" s="9" t="n">
        <f aca="false" ca="false" dt2D="false" dtr="false" t="normal">IFERROR(IF(K151, L151/K151*100, 0), 0)</f>
        <v>0</v>
      </c>
      <c r="M152" s="9" t="n">
        <f aca="false" ca="false" dt2D="false" dtr="false" t="normal">IFERROR(IF(L151, M151/L151*100, 0), 0)</f>
        <v>0</v>
      </c>
      <c r="N152" s="23" t="n"/>
      <c r="O152" s="23" t="n">
        <f aca="false" ca="false" dt2D="false" dtr="false" t="normal">IF(N151, O151/N151*100, 0)</f>
        <v>108.06955714901964</v>
      </c>
      <c r="P152" s="23" t="n">
        <f aca="false" ca="false" dt2D="false" dtr="false" t="normal">IF(O151, P151/O151*100, 0)</f>
        <v>109.82658959537572</v>
      </c>
      <c r="Q152" s="23" t="n">
        <f aca="false" ca="false" dt2D="false" dtr="false" t="normal">IF(P151, Q151/P151*100, 0)</f>
        <v>110.41522372707011</v>
      </c>
      <c r="R152" s="24" t="n"/>
      <c r="S152" s="13" t="n"/>
      <c r="T152" s="13" t="n"/>
      <c r="U152" s="13" t="n"/>
      <c r="V152" s="13" t="n"/>
      <c r="W152" s="13" t="n"/>
      <c r="X152" s="13" t="n"/>
      <c r="Y152" s="13" t="n"/>
      <c r="Z152" s="13" t="n"/>
      <c r="AA152" s="13" t="n"/>
      <c r="AB152" s="28" t="n">
        <v>112.94765840220387</v>
      </c>
      <c r="AC152" s="29" t="n">
        <v>119.99128919860627</v>
      </c>
      <c r="AD152" s="29" t="n">
        <v>121.06423362481438</v>
      </c>
      <c r="AE152" s="29" t="n">
        <v>110.69432189625768</v>
      </c>
      <c r="AF152" s="29" t="n">
        <v>106.3491810224853</v>
      </c>
      <c r="AG152" s="30" t="n">
        <v>108.47350259222833</v>
      </c>
      <c r="AH152" s="31" t="n"/>
      <c r="AI152" s="13" t="n"/>
      <c r="AJ152" s="13" t="n"/>
      <c r="AK152" s="13" t="n"/>
      <c r="AL152" s="13" t="n"/>
      <c r="AM152" s="13" t="n"/>
      <c r="AN152" s="13" t="n"/>
      <c r="AO152" s="13" t="n"/>
      <c r="AP152" s="13" t="n"/>
      <c r="AQ152" s="13" t="n"/>
      <c r="AR152" s="13" t="n"/>
      <c r="AS152" s="13" t="n"/>
      <c r="AT152" s="13" t="n"/>
      <c r="AU152" s="13" t="n"/>
      <c r="AV152" s="13" t="n"/>
      <c r="AW152" s="13" t="n"/>
      <c r="AX152" s="13" t="n"/>
      <c r="AY152" s="13" t="n"/>
      <c r="AZ152" s="13" t="n"/>
      <c r="BA152" s="13" t="n"/>
      <c r="BB152" s="13" t="n"/>
    </row>
    <row ht="15.75" outlineLevel="0" r="153">
      <c r="A153" s="4" t="s">
        <v>127</v>
      </c>
      <c r="B153" s="6" t="s">
        <v>12</v>
      </c>
      <c r="C153" s="8" t="n">
        <f aca="false" ca="false" dt2D="false" dtr="false" t="normal">IF(AB153="", "", AB153)</f>
        <v>3710784</v>
      </c>
      <c r="D153" s="35" t="n">
        <f aca="false" ca="false" dt2D="false" dtr="false" t="normal">IFERROR(D38*D97*12/1000, 0)</f>
        <v>4453924.4639999997</v>
      </c>
      <c r="E153" s="35" t="n">
        <f aca="false" ca="false" dt2D="false" dtr="false" t="normal">IFERROR(E38*E97*12/1000, 0)</f>
        <v>5253440.8799999999</v>
      </c>
      <c r="F153" s="37" t="n">
        <f aca="false" ca="false" dt2D="false" dtr="false" t="normal">IFERROR(F38*F97*12/1000, 0)</f>
        <v>5661698.4000000004</v>
      </c>
      <c r="G153" s="37" t="n">
        <f aca="false" ca="false" dt2D="false" dtr="false" t="normal">IFERROR(G38*G97*12/1000, 0)</f>
        <v>6058485</v>
      </c>
      <c r="H153" s="37" t="n">
        <f aca="false" ca="false" dt2D="false" dtr="false" t="normal">IFERROR(H38*H97*12/1000, 0)</f>
        <v>6547968</v>
      </c>
      <c r="I153" s="37" t="n">
        <f aca="false" ca="false" dt2D="false" dtr="false" t="normal">IFERROR(I38*I97*12/1000, 0)</f>
        <v>7062864</v>
      </c>
      <c r="J153" s="8" t="n">
        <f aca="false" ca="false" dt2D="false" dtr="false" t="normal">J38*J97*3/1000</f>
        <v>0</v>
      </c>
      <c r="K153" s="8" t="n">
        <f aca="false" ca="false" dt2D="false" dtr="false" t="normal">K38*K97*3/1000</f>
        <v>0</v>
      </c>
      <c r="L153" s="8" t="n">
        <f aca="false" ca="false" dt2D="false" dtr="false" t="normal">L38*L97*3/1000</f>
        <v>0</v>
      </c>
      <c r="M153" s="37" t="n">
        <f aca="false" ca="false" dt2D="false" dtr="false" t="normal">M38*M97*3/1000</f>
        <v>0</v>
      </c>
      <c r="N153" s="8" t="n">
        <f aca="false" ca="false" dt2D="false" dtr="false" t="normal">IF(N38="", 0, IF(N97="", 0, N38*N97*2/1000))</f>
        <v>585696.97999999998</v>
      </c>
      <c r="O153" s="8" t="n">
        <f aca="false" ca="false" dt2D="false" dtr="false" t="normal">IF(O38="", 0, IF(O97="", 0, O38*O97*2/1000))</f>
        <v>653389.19999999995</v>
      </c>
      <c r="P153" s="8" t="n">
        <f aca="false" ca="false" dt2D="false" dtr="false" t="normal">IF(P38="", 0, IF(P97="", 0, P38*P97*2/1000))</f>
        <v>848517.63800000004</v>
      </c>
      <c r="Q153" s="8" t="n">
        <f aca="false" ca="false" dt2D="false" dtr="false" t="normal">IF(Q38="", 0, IF(Q97="", 0, Q38*Q97*2/1000))</f>
        <v>871560</v>
      </c>
      <c r="R153" s="50" t="n"/>
      <c r="S153" s="16" t="n">
        <v>3946414.6000000001</v>
      </c>
      <c r="T153" s="16" t="n">
        <v>5005309.5</v>
      </c>
      <c r="U153" s="16" t="n">
        <v>0</v>
      </c>
      <c r="V153" s="16" t="n">
        <v>990340</v>
      </c>
      <c r="W153" s="16" t="n">
        <v>1083847.3999999999</v>
      </c>
      <c r="X153" s="16" t="n">
        <v>1380537.7</v>
      </c>
      <c r="Y153" s="13" t="n"/>
      <c r="Z153" s="13" t="n"/>
      <c r="AA153" s="13" t="n"/>
      <c r="AB153" s="19" t="n">
        <v>3710784</v>
      </c>
      <c r="AC153" s="19" t="n">
        <v>4453924.4639999997</v>
      </c>
      <c r="AD153" s="60" t="n">
        <v>5309856</v>
      </c>
      <c r="AE153" s="60" t="n">
        <v>5965869.5999999996</v>
      </c>
      <c r="AF153" s="60" t="n">
        <v>6520695.5999999996</v>
      </c>
      <c r="AG153" s="61" t="n">
        <v>7033303.2000000002</v>
      </c>
      <c r="AH153" s="62" t="n"/>
      <c r="AI153" s="13" t="n"/>
      <c r="AJ153" s="13" t="n"/>
      <c r="AK153" s="13" t="n"/>
      <c r="AL153" s="13" t="n"/>
      <c r="AM153" s="13" t="n"/>
      <c r="AN153" s="13" t="n"/>
      <c r="AO153" s="13" t="n"/>
      <c r="AP153" s="13" t="n"/>
      <c r="AQ153" s="13" t="n"/>
      <c r="AR153" s="13" t="n"/>
      <c r="AS153" s="13" t="n"/>
      <c r="AT153" s="13" t="n"/>
      <c r="AU153" s="13" t="n"/>
      <c r="AV153" s="13" t="n"/>
      <c r="AW153" s="13" t="n"/>
      <c r="AX153" s="13" t="n"/>
      <c r="AY153" s="13" t="n"/>
      <c r="AZ153" s="13" t="n"/>
      <c r="BA153" s="13" t="n"/>
      <c r="BB153" s="13" t="n"/>
    </row>
    <row ht="15.75" outlineLevel="0" r="154">
      <c r="A154" s="2" t="s">
        <v>0</v>
      </c>
      <c r="B154" s="5" t="s">
        <v>3</v>
      </c>
      <c r="C154" s="7" t="s">
        <v>6</v>
      </c>
      <c r="D154" s="9" t="n">
        <f aca="false" ca="false" dt2D="false" dtr="false" t="normal">IFERROR(IF(C153, D153/C153*100, 0), 0)</f>
        <v>120.02650825270347</v>
      </c>
      <c r="E154" s="9" t="n">
        <f aca="false" ca="false" dt2D="false" dtr="false" t="normal">IFERROR(IF(D153, E153/D153*100, 0), 0)</f>
        <v>117.95083016028447</v>
      </c>
      <c r="F154" s="9" t="n">
        <f aca="false" ca="false" dt2D="false" dtr="false" t="normal">IFERROR(IF(E153, F153/E153*100, 0), 0)</f>
        <v>107.77124039892118</v>
      </c>
      <c r="G154" s="9" t="n">
        <f aca="false" ca="false" dt2D="false" dtr="false" t="normal">IFERROR(IF(F153, G153/F153*100, 0), 0)</f>
        <v>107.00826098401851</v>
      </c>
      <c r="H154" s="9" t="n">
        <f aca="false" ca="false" dt2D="false" dtr="false" t="normal">IFERROR(IF(G153, H153/G153*100, 0), 0)</f>
        <v>108.07929705198578</v>
      </c>
      <c r="I154" s="9" t="n">
        <f aca="false" ca="false" dt2D="false" dtr="false" t="normal">IFERROR(IF(H153, I153/H153*100, 0), 0)</f>
        <v>107.86344710297912</v>
      </c>
      <c r="J154" s="7" t="s">
        <v>6</v>
      </c>
      <c r="K154" s="9" t="n">
        <f aca="false" ca="false" dt2D="false" dtr="false" t="normal">IFERROR(IF(J153, K153/J153*100, 0), 0)</f>
        <v>0</v>
      </c>
      <c r="L154" s="9" t="n">
        <f aca="false" ca="false" dt2D="false" dtr="false" t="normal">IFERROR(IF(K153, L153/K153*100, 0), 0)</f>
        <v>0</v>
      </c>
      <c r="M154" s="9" t="n">
        <f aca="false" ca="false" dt2D="false" dtr="false" t="normal">IFERROR(IF(L153, M153/L153*100, 0), 0)</f>
        <v>0</v>
      </c>
      <c r="N154" s="23" t="n"/>
      <c r="O154" s="23" t="n">
        <f aca="false" ca="false" dt2D="false" dtr="false" t="normal">IF(N153, O153/N153*100, 0)</f>
        <v>111.55754977599508</v>
      </c>
      <c r="P154" s="23" t="n">
        <f aca="false" ca="false" dt2D="false" dtr="false" t="normal">IF(O153, P153/O153*100, 0)</f>
        <v>129.86404397256644</v>
      </c>
      <c r="Q154" s="23" t="n">
        <f aca="false" ca="false" dt2D="false" dtr="false" t="normal">IF(P153, Q153/P153*100, 0)</f>
        <v>102.71560200614238</v>
      </c>
      <c r="R154" s="24" t="n"/>
      <c r="S154" s="13" t="n"/>
      <c r="T154" s="13" t="n"/>
      <c r="U154" s="13" t="n"/>
      <c r="V154" s="13" t="n"/>
      <c r="W154" s="13" t="n"/>
      <c r="X154" s="13" t="n"/>
      <c r="Y154" s="13" t="n"/>
      <c r="Z154" s="13" t="n"/>
      <c r="AA154" s="13" t="n"/>
      <c r="AB154" s="28" t="n">
        <v>114.01653584881173</v>
      </c>
      <c r="AC154" s="29" t="n">
        <v>120.02650825270347</v>
      </c>
      <c r="AD154" s="29" t="n">
        <v>119.21746861488759</v>
      </c>
      <c r="AE154" s="29" t="n">
        <v>112.35464012583391</v>
      </c>
      <c r="AF154" s="29" t="n">
        <v>109.3000021321284</v>
      </c>
      <c r="AG154" s="30" t="n">
        <v>107.86124106145978</v>
      </c>
      <c r="AH154" s="31" t="n"/>
      <c r="AI154" s="13" t="n"/>
      <c r="AJ154" s="13" t="n"/>
      <c r="AK154" s="13" t="n"/>
      <c r="AL154" s="13" t="n"/>
      <c r="AM154" s="13" t="n"/>
      <c r="AN154" s="13" t="n"/>
      <c r="AO154" s="13" t="n"/>
      <c r="AP154" s="13" t="n"/>
      <c r="AQ154" s="13" t="n"/>
      <c r="AR154" s="13" t="n"/>
      <c r="AS154" s="13" t="n"/>
      <c r="AT154" s="13" t="n"/>
      <c r="AU154" s="13" t="n"/>
      <c r="AV154" s="13" t="n"/>
      <c r="AW154" s="13" t="n"/>
      <c r="AX154" s="13" t="n"/>
      <c r="AY154" s="13" t="n"/>
      <c r="AZ154" s="13" t="n"/>
      <c r="BA154" s="13" t="n"/>
      <c r="BB154" s="13" t="n"/>
    </row>
    <row ht="31.5" outlineLevel="0" r="155">
      <c r="A155" s="4" t="s">
        <v>152</v>
      </c>
      <c r="B155" s="6" t="s">
        <v>12</v>
      </c>
      <c r="C155" s="8" t="n">
        <f aca="false" ca="false" dt2D="false" dtr="false" t="normal">IF(AB155="", "", AB155)</f>
        <v>125304.36</v>
      </c>
      <c r="D155" s="35" t="n">
        <f aca="false" ca="false" dt2D="false" dtr="false" t="normal">IFERROR(D40*D99*12/1000, 0)</f>
        <v>142466.39999999999</v>
      </c>
      <c r="E155" s="35" t="n">
        <f aca="false" ca="false" dt2D="false" dtr="false" t="normal">IFERROR(E40*E99*12/1000, 0)</f>
        <v>166320</v>
      </c>
      <c r="F155" s="37" t="n">
        <f aca="false" ca="false" dt2D="false" dtr="false" t="normal">IFERROR(F40*F99*12/1000, 0)</f>
        <v>175608</v>
      </c>
      <c r="G155" s="37" t="n">
        <f aca="false" ca="false" dt2D="false" dtr="false" t="normal">IFERROR(G40*G99*12/1000, 0)</f>
        <v>187434</v>
      </c>
      <c r="H155" s="37" t="n">
        <f aca="false" ca="false" dt2D="false" dtr="false" t="normal">IFERROR(H40*H99*12/1000, 0)</f>
        <v>203428.56</v>
      </c>
      <c r="I155" s="37" t="n">
        <f aca="false" ca="false" dt2D="false" dtr="false" t="normal">IFERROR(I40*I99*12/1000, 0)</f>
        <v>221637.35999999999</v>
      </c>
      <c r="J155" s="8" t="n">
        <f aca="false" ca="false" dt2D="false" dtr="false" t="normal">J40*J99*3/1000</f>
        <v>0</v>
      </c>
      <c r="K155" s="8" t="n">
        <f aca="false" ca="false" dt2D="false" dtr="false" t="normal">K40*K99*3/1000</f>
        <v>0</v>
      </c>
      <c r="L155" s="8" t="n">
        <f aca="false" ca="false" dt2D="false" dtr="false" t="normal">L40*L99*3/1000</f>
        <v>0</v>
      </c>
      <c r="M155" s="37" t="n">
        <f aca="false" ca="false" dt2D="false" dtr="false" t="normal">M40*M99*3/1000</f>
        <v>0</v>
      </c>
      <c r="N155" s="8" t="n">
        <f aca="false" ca="false" dt2D="false" dtr="false" t="normal">IF(N40="", 0, IF(N99="", 0, N40*N99*2/1000))</f>
        <v>11911.68</v>
      </c>
      <c r="O155" s="8" t="n">
        <f aca="false" ca="false" dt2D="false" dtr="false" t="normal">IF(O40="", 0, IF(O99="", 0, O40*O99*2/1000))</f>
        <v>21922.68</v>
      </c>
      <c r="P155" s="8" t="n">
        <f aca="false" ca="false" dt2D="false" dtr="false" t="normal">IF(P40="", 0, IF(P99="", 0, P40*P99*2/1000))</f>
        <v>23323.400000000001</v>
      </c>
      <c r="Q155" s="8" t="n">
        <f aca="false" ca="false" dt2D="false" dtr="false" t="normal">IF(Q40="", 0, IF(Q99="", 0, Q40*Q99*2/1000))</f>
        <v>27000</v>
      </c>
      <c r="R155" s="50" t="n"/>
      <c r="S155" s="16" t="n">
        <v>83675.800000000003</v>
      </c>
      <c r="T155" s="16" t="n">
        <v>80794.300000000003</v>
      </c>
      <c r="U155" s="16" t="n">
        <v>0</v>
      </c>
      <c r="V155" s="16" t="n">
        <v>18692.099999999999</v>
      </c>
      <c r="W155" s="16" t="n">
        <v>22795.5</v>
      </c>
      <c r="X155" s="16" t="n">
        <v>17055.900000000001</v>
      </c>
      <c r="Y155" s="13" t="n"/>
      <c r="Z155" s="13" t="n"/>
      <c r="AA155" s="13" t="n"/>
      <c r="AB155" s="19" t="n">
        <v>125304.36</v>
      </c>
      <c r="AC155" s="19" t="n">
        <v>142466.39999999999</v>
      </c>
      <c r="AD155" s="60" t="n">
        <v>167576.136</v>
      </c>
      <c r="AE155" s="60" t="n">
        <v>183436.79999999999</v>
      </c>
      <c r="AF155" s="60" t="n">
        <v>202620</v>
      </c>
      <c r="AG155" s="61" t="n">
        <v>224616</v>
      </c>
      <c r="AH155" s="62" t="n"/>
      <c r="AI155" s="13" t="n"/>
      <c r="AJ155" s="13" t="n"/>
      <c r="AK155" s="13" t="n"/>
      <c r="AL155" s="13" t="n"/>
      <c r="AM155" s="13" t="n"/>
      <c r="AN155" s="13" t="n"/>
      <c r="AO155" s="13" t="n"/>
      <c r="AP155" s="13" t="n"/>
      <c r="AQ155" s="13" t="n"/>
      <c r="AR155" s="13" t="n"/>
      <c r="AS155" s="13" t="n"/>
      <c r="AT155" s="13" t="n"/>
      <c r="AU155" s="13" t="n"/>
      <c r="AV155" s="13" t="n"/>
      <c r="AW155" s="13" t="n"/>
      <c r="AX155" s="13" t="n"/>
      <c r="AY155" s="13" t="n"/>
      <c r="AZ155" s="13" t="n"/>
      <c r="BA155" s="13" t="n"/>
      <c r="BB155" s="13" t="n"/>
    </row>
    <row ht="15.75" outlineLevel="0" r="156">
      <c r="A156" s="2" t="s">
        <v>0</v>
      </c>
      <c r="B156" s="5" t="s">
        <v>3</v>
      </c>
      <c r="C156" s="7" t="s">
        <v>6</v>
      </c>
      <c r="D156" s="9" t="n">
        <f aca="false" ca="false" dt2D="false" dtr="false" t="normal">IFERROR(IF(C155, D155/C155*100, 0), 0)</f>
        <v>113.69628319397664</v>
      </c>
      <c r="E156" s="9" t="n">
        <f aca="false" ca="false" dt2D="false" dtr="false" t="normal">IFERROR(IF(D155, E155/D155*100, 0), 0)</f>
        <v>116.74331631879518</v>
      </c>
      <c r="F156" s="9" t="n">
        <f aca="false" ca="false" dt2D="false" dtr="false" t="normal">IFERROR(IF(E155, F155/E155*100, 0), 0)</f>
        <v>105.58441558441558</v>
      </c>
      <c r="G156" s="9" t="n">
        <f aca="false" ca="false" dt2D="false" dtr="false" t="normal">IFERROR(IF(F155, G155/F155*100, 0), 0)</f>
        <v>106.73431734317343</v>
      </c>
      <c r="H156" s="9" t="n">
        <f aca="false" ca="false" dt2D="false" dtr="false" t="normal">IFERROR(IF(G155, H155/G155*100, 0), 0)</f>
        <v>108.53343576939083</v>
      </c>
      <c r="I156" s="9" t="n">
        <f aca="false" ca="false" dt2D="false" dtr="false" t="normal">IFERROR(IF(H155, I155/H155*100, 0), 0)</f>
        <v>108.95095555904244</v>
      </c>
      <c r="J156" s="7" t="s">
        <v>6</v>
      </c>
      <c r="K156" s="9" t="n">
        <f aca="false" ca="false" dt2D="false" dtr="false" t="normal">IFERROR(IF(J155, K155/J155*100, 0), 0)</f>
        <v>0</v>
      </c>
      <c r="L156" s="9" t="n">
        <f aca="false" ca="false" dt2D="false" dtr="false" t="normal">IFERROR(IF(K155, L155/K155*100, 0), 0)</f>
        <v>0</v>
      </c>
      <c r="M156" s="9" t="n">
        <f aca="false" ca="false" dt2D="false" dtr="false" t="normal">IFERROR(IF(L155, M155/L155*100, 0), 0)</f>
        <v>0</v>
      </c>
      <c r="N156" s="23" t="n"/>
      <c r="O156" s="23" t="n">
        <f aca="false" ca="false" dt2D="false" dtr="false" t="normal">IF(N155, O155/N155*100, 0)</f>
        <v>184.04356060606059</v>
      </c>
      <c r="P156" s="23" t="n">
        <f aca="false" ca="false" dt2D="false" dtr="false" t="normal">IF(O155, P155/O155*100, 0)</f>
        <v>106.38936480393821</v>
      </c>
      <c r="Q156" s="23" t="n">
        <f aca="false" ca="false" dt2D="false" dtr="false" t="normal">IF(P155, Q155/P155*100, 0)</f>
        <v>115.76356791891405</v>
      </c>
      <c r="R156" s="24" t="n"/>
      <c r="S156" s="13" t="n"/>
      <c r="T156" s="13" t="n"/>
      <c r="U156" s="13" t="n"/>
      <c r="V156" s="13" t="n"/>
      <c r="W156" s="13" t="n"/>
      <c r="X156" s="13" t="n"/>
      <c r="Y156" s="13" t="n"/>
      <c r="Z156" s="13" t="n"/>
      <c r="AA156" s="13" t="n"/>
      <c r="AB156" s="28" t="n">
        <v>104.01878748032594</v>
      </c>
      <c r="AC156" s="29" t="n">
        <v>113.69628319397664</v>
      </c>
      <c r="AD156" s="29" t="n">
        <v>117.62502316335642</v>
      </c>
      <c r="AE156" s="29" t="n">
        <v>109.46475099533264</v>
      </c>
      <c r="AF156" s="29" t="n">
        <v>110.45766171237179</v>
      </c>
      <c r="AG156" s="30" t="n">
        <v>110.85578916197809</v>
      </c>
      <c r="AH156" s="31" t="n"/>
      <c r="AI156" s="13" t="n"/>
      <c r="AJ156" s="13" t="n"/>
      <c r="AK156" s="13" t="n"/>
      <c r="AL156" s="13" t="n"/>
      <c r="AM156" s="13" t="n"/>
      <c r="AN156" s="13" t="n"/>
      <c r="AO156" s="13" t="n"/>
      <c r="AP156" s="13" t="n"/>
      <c r="AQ156" s="13" t="n"/>
      <c r="AR156" s="13" t="n"/>
      <c r="AS156" s="13" t="n"/>
      <c r="AT156" s="13" t="n"/>
      <c r="AU156" s="13" t="n"/>
      <c r="AV156" s="13" t="n"/>
      <c r="AW156" s="13" t="n"/>
      <c r="AX156" s="13" t="n"/>
      <c r="AY156" s="13" t="n"/>
      <c r="AZ156" s="13" t="n"/>
      <c r="BA156" s="13" t="n"/>
      <c r="BB156" s="13" t="n"/>
    </row>
    <row ht="31.5" outlineLevel="0" r="157">
      <c r="A157" s="4" t="s">
        <v>176</v>
      </c>
      <c r="B157" s="6" t="s">
        <v>12</v>
      </c>
      <c r="C157" s="8" t="n">
        <f aca="false" ca="false" dt2D="false" dtr="false" t="normal">IF(AB157="", "", AB157)</f>
        <v>28980</v>
      </c>
      <c r="D157" s="35" t="n">
        <f aca="false" ca="false" dt2D="false" dtr="false" t="normal">IFERROR(D45*D101*12/1000, 0)</f>
        <v>51786</v>
      </c>
      <c r="E157" s="35" t="n">
        <f aca="false" ca="false" dt2D="false" dtr="false" t="normal">IFERROR(E45*E101*12/1000, 0)</f>
        <v>59760</v>
      </c>
      <c r="F157" s="37" t="n">
        <f aca="false" ca="false" dt2D="false" dtr="false" t="normal">IFERROR(F45*F101*12/1000, 0)</f>
        <v>64312.800000000003</v>
      </c>
      <c r="G157" s="37" t="n">
        <f aca="false" ca="false" dt2D="false" dtr="false" t="normal">IFERROR(G45*G101*12/1000, 0)</f>
        <v>69326.399999999994</v>
      </c>
      <c r="H157" s="37" t="n">
        <f aca="false" ca="false" dt2D="false" dtr="false" t="normal">IFERROR(H45*H101*12/1000, 0)</f>
        <v>78220.800000000003</v>
      </c>
      <c r="I157" s="37" t="n">
        <f aca="false" ca="false" dt2D="false" dtr="false" t="normal">IFERROR(I45*I101*12/1000, 0)</f>
        <v>88440</v>
      </c>
      <c r="J157" s="8" t="n">
        <f aca="false" ca="false" dt2D="false" dtr="false" t="normal">J45*J101*3/1000</f>
        <v>0</v>
      </c>
      <c r="K157" s="8" t="n">
        <f aca="false" ca="false" dt2D="false" dtr="false" t="normal">K45*K101*3/1000</f>
        <v>0</v>
      </c>
      <c r="L157" s="8" t="n">
        <f aca="false" ca="false" dt2D="false" dtr="false" t="normal">L45*L101*3/1000</f>
        <v>0</v>
      </c>
      <c r="M157" s="37" t="n">
        <f aca="false" ca="false" dt2D="false" dtr="false" t="normal">M45*M101*3/1000</f>
        <v>0</v>
      </c>
      <c r="N157" s="8" t="n">
        <f aca="false" ca="false" dt2D="false" dtr="false" t="normal">IF(N45="", 0, IF(N101="", 0, N45*N101*2/1000))</f>
        <v>3183.1799999999998</v>
      </c>
      <c r="O157" s="8" t="n">
        <f aca="false" ca="false" dt2D="false" dtr="false" t="normal">IF(O45="", 0, IF(O101="", 0, O45*O101*2/1000))</f>
        <v>5222.6999999999998</v>
      </c>
      <c r="P157" s="8" t="n">
        <f aca="false" ca="false" dt2D="false" dtr="false" t="normal">IF(P45="", 0, IF(P101="", 0, P45*P101*2/1000))</f>
        <v>6904.8000000000002</v>
      </c>
      <c r="Q157" s="8" t="n">
        <f aca="false" ca="false" dt2D="false" dtr="false" t="normal">IF(Q45="", 0, IF(Q101="", 0, Q45*Q101*2/1000))</f>
        <v>9960</v>
      </c>
      <c r="R157" s="50" t="n"/>
      <c r="S157" s="16" t="n">
        <v>9494.7999999999993</v>
      </c>
      <c r="T157" s="16" t="n">
        <v>7847.6999999999998</v>
      </c>
      <c r="U157" s="16" t="n">
        <v>0</v>
      </c>
      <c r="V157" s="16" t="n">
        <v>2002.7</v>
      </c>
      <c r="W157" s="16" t="n">
        <v>1532.3</v>
      </c>
      <c r="X157" s="16" t="n">
        <v>1433.5</v>
      </c>
      <c r="Y157" s="13" t="n"/>
      <c r="Z157" s="13" t="n"/>
      <c r="AA157" s="13" t="n"/>
      <c r="AB157" s="19" t="n">
        <v>28980</v>
      </c>
      <c r="AC157" s="19" t="n">
        <v>51786</v>
      </c>
      <c r="AD157" s="60" t="n">
        <v>50796</v>
      </c>
      <c r="AE157" s="60" t="n">
        <v>57712.536</v>
      </c>
      <c r="AF157" s="60" t="n">
        <v>65788.800000000003</v>
      </c>
      <c r="AG157" s="61" t="n">
        <v>74772</v>
      </c>
      <c r="AH157" s="62" t="n"/>
      <c r="AI157" s="13" t="n"/>
      <c r="AJ157" s="13" t="n"/>
      <c r="AK157" s="13" t="n"/>
      <c r="AL157" s="13" t="n"/>
      <c r="AM157" s="13" t="n"/>
      <c r="AN157" s="13" t="n"/>
      <c r="AO157" s="13" t="n"/>
      <c r="AP157" s="13" t="n"/>
      <c r="AQ157" s="13" t="n"/>
      <c r="AR157" s="13" t="n"/>
      <c r="AS157" s="13" t="n"/>
      <c r="AT157" s="13" t="n"/>
      <c r="AU157" s="13" t="n"/>
      <c r="AV157" s="13" t="n"/>
      <c r="AW157" s="13" t="n"/>
      <c r="AX157" s="13" t="n"/>
      <c r="AY157" s="13" t="n"/>
      <c r="AZ157" s="13" t="n"/>
      <c r="BA157" s="13" t="n"/>
      <c r="BB157" s="13" t="n"/>
    </row>
    <row ht="15.75" outlineLevel="0" r="158">
      <c r="A158" s="2" t="s">
        <v>0</v>
      </c>
      <c r="B158" s="5" t="s">
        <v>3</v>
      </c>
      <c r="C158" s="7" t="s">
        <v>6</v>
      </c>
      <c r="D158" s="9" t="n">
        <f aca="false" ca="false" dt2D="false" dtr="false" t="normal">IFERROR(IF(C157, D157/C157*100, 0), 0)</f>
        <v>178.69565217391303</v>
      </c>
      <c r="E158" s="9" t="n">
        <f aca="false" ca="false" dt2D="false" dtr="false" t="normal">IFERROR(IF(D157, E157/D157*100, 0), 0)</f>
        <v>115.39798401112269</v>
      </c>
      <c r="F158" s="9" t="n">
        <f aca="false" ca="false" dt2D="false" dtr="false" t="normal">IFERROR(IF(E157, F157/E157*100, 0), 0)</f>
        <v>107.61847389558234</v>
      </c>
      <c r="G158" s="9" t="n">
        <f aca="false" ca="false" dt2D="false" dtr="false" t="normal">IFERROR(IF(F157, G157/F157*100, 0), 0)</f>
        <v>107.79564876665297</v>
      </c>
      <c r="H158" s="9" t="n">
        <f aca="false" ca="false" dt2D="false" dtr="false" t="normal">IFERROR(IF(G157, H157/G157*100, 0), 0)</f>
        <v>112.82974451291284</v>
      </c>
      <c r="I158" s="9" t="n">
        <f aca="false" ca="false" dt2D="false" dtr="false" t="normal">IFERROR(IF(H157, I157/H157*100, 0), 0)</f>
        <v>113.06455571919489</v>
      </c>
      <c r="J158" s="7" t="s">
        <v>6</v>
      </c>
      <c r="K158" s="9" t="n">
        <f aca="false" ca="false" dt2D="false" dtr="false" t="normal">IFERROR(IF(J157, K157/J157*100, 0), 0)</f>
        <v>0</v>
      </c>
      <c r="L158" s="9" t="n">
        <f aca="false" ca="false" dt2D="false" dtr="false" t="normal">IFERROR(IF(K157, L157/K157*100, 0), 0)</f>
        <v>0</v>
      </c>
      <c r="M158" s="9" t="n">
        <f aca="false" ca="false" dt2D="false" dtr="false" t="normal">IFERROR(IF(L157, M157/L157*100, 0), 0)</f>
        <v>0</v>
      </c>
      <c r="N158" s="23" t="n"/>
      <c r="O158" s="23" t="n">
        <f aca="false" ca="false" dt2D="false" dtr="false" t="normal">IF(N157, O157/N157*100, 0)</f>
        <v>164.07177727932444</v>
      </c>
      <c r="P158" s="23" t="n">
        <f aca="false" ca="false" dt2D="false" dtr="false" t="normal">IF(O157, P157/O157*100, 0)</f>
        <v>132.2074788902292</v>
      </c>
      <c r="Q158" s="23" t="n">
        <f aca="false" ca="false" dt2D="false" dtr="false" t="normal">IF(P157, Q157/P157*100, 0)</f>
        <v>144.24748001390338</v>
      </c>
      <c r="R158" s="24" t="n"/>
      <c r="S158" s="13" t="n"/>
      <c r="T158" s="13" t="n"/>
      <c r="U158" s="13" t="n"/>
      <c r="V158" s="13" t="n"/>
      <c r="W158" s="13" t="n"/>
      <c r="X158" s="13" t="n"/>
      <c r="Y158" s="13" t="n"/>
      <c r="Z158" s="13" t="n"/>
      <c r="AA158" s="13" t="n"/>
      <c r="AB158" s="28" t="n">
        <v>149.73516406633831</v>
      </c>
      <c r="AC158" s="29" t="n">
        <v>178.69565217391303</v>
      </c>
      <c r="AD158" s="29" t="n">
        <v>98.088286409454298</v>
      </c>
      <c r="AE158" s="29" t="n">
        <v>113.61630049610206</v>
      </c>
      <c r="AF158" s="29" t="n">
        <v>113.99395098492985</v>
      </c>
      <c r="AG158" s="30" t="n">
        <v>113.65460382314313</v>
      </c>
      <c r="AH158" s="31" t="n"/>
      <c r="AI158" s="13" t="n"/>
      <c r="AJ158" s="13" t="n"/>
      <c r="AK158" s="13" t="n"/>
      <c r="AL158" s="13" t="n"/>
      <c r="AM158" s="13" t="n"/>
      <c r="AN158" s="13" t="n"/>
      <c r="AO158" s="13" t="n"/>
      <c r="AP158" s="13" t="n"/>
      <c r="AQ158" s="13" t="n"/>
      <c r="AR158" s="13" t="n"/>
      <c r="AS158" s="13" t="n"/>
      <c r="AT158" s="13" t="n"/>
      <c r="AU158" s="13" t="n"/>
      <c r="AV158" s="13" t="n"/>
      <c r="AW158" s="13" t="n"/>
      <c r="AX158" s="13" t="n"/>
      <c r="AY158" s="13" t="n"/>
      <c r="AZ158" s="13" t="n"/>
      <c r="BA158" s="13" t="n"/>
      <c r="BB158" s="13" t="n"/>
    </row>
    <row ht="15.75" outlineLevel="0" r="159">
      <c r="A159" s="4" t="s">
        <v>189</v>
      </c>
      <c r="B159" s="6" t="s">
        <v>12</v>
      </c>
      <c r="C159" s="8" t="n">
        <f aca="false" ca="false" dt2D="false" dtr="false" t="normal">IF(AB159="", "", AB159)</f>
        <v>318614.40000000002</v>
      </c>
      <c r="D159" s="35" t="n">
        <f aca="false" ca="false" dt2D="false" dtr="false" t="normal">IFERROR(D47*D103*12/1000, 0)</f>
        <v>350712.59999999998</v>
      </c>
      <c r="E159" s="35" t="n">
        <f aca="false" ca="false" dt2D="false" dtr="false" t="normal">IFERROR(E47*E103*12/1000, 0)</f>
        <v>404472</v>
      </c>
      <c r="F159" s="37" t="n">
        <f aca="false" ca="false" dt2D="false" dtr="false" t="normal">IFERROR(F47*F103*12/1000, 0)</f>
        <v>437723.28000000003</v>
      </c>
      <c r="G159" s="37" t="n">
        <f aca="false" ca="false" dt2D="false" dtr="false" t="normal">IFERROR(G47*G103*12/1000, 0)</f>
        <v>466344</v>
      </c>
      <c r="H159" s="37" t="n">
        <f aca="false" ca="false" dt2D="false" dtr="false" t="normal">IFERROR(H47*H103*12/1000, 0)</f>
        <v>493116</v>
      </c>
      <c r="I159" s="37" t="n">
        <f aca="false" ca="false" dt2D="false" dtr="false" t="normal">IFERROR(I47*I103*12/1000, 0)</f>
        <v>526500</v>
      </c>
      <c r="J159" s="8" t="n">
        <f aca="false" ca="false" dt2D="false" dtr="false" t="normal">J47*J103*3/1000</f>
        <v>0</v>
      </c>
      <c r="K159" s="8" t="n">
        <f aca="false" ca="false" dt2D="false" dtr="false" t="normal">K47*K103*3/1000</f>
        <v>0</v>
      </c>
      <c r="L159" s="8" t="n">
        <f aca="false" ca="false" dt2D="false" dtr="false" t="normal">L47*L103*3/1000</f>
        <v>0</v>
      </c>
      <c r="M159" s="37" t="n">
        <f aca="false" ca="false" dt2D="false" dtr="false" t="normal">M47*M103*3/1000</f>
        <v>0</v>
      </c>
      <c r="N159" s="8" t="n">
        <f aca="false" ca="false" dt2D="false" dtr="false" t="normal">IF(N47="", 0, IF(N103="", 0, N47*N103*2/1000))</f>
        <v>48190</v>
      </c>
      <c r="O159" s="8" t="n">
        <f aca="false" ca="false" dt2D="false" dtr="false" t="normal">IF(O47="", 0, IF(O103="", 0, O47*O103*2/1000))</f>
        <v>86493.600000000006</v>
      </c>
      <c r="P159" s="8" t="n">
        <f aca="false" ca="false" dt2D="false" dtr="false" t="normal">IF(P47="", 0, IF(P103="", 0, P47*P103*2/1000))</f>
        <v>63898.919999999998</v>
      </c>
      <c r="Q159" s="8" t="n">
        <f aca="false" ca="false" dt2D="false" dtr="false" t="normal">IF(Q47="", 0, IF(Q103="", 0, Q47*Q103*2/1000))</f>
        <v>66880</v>
      </c>
      <c r="R159" s="50" t="n"/>
      <c r="S159" s="16" t="n">
        <v>31601.900000000001</v>
      </c>
      <c r="T159" s="16" t="n">
        <v>36309.699999999997</v>
      </c>
      <c r="U159" s="16" t="n">
        <v>0</v>
      </c>
      <c r="V159" s="16" t="n">
        <v>8787.5</v>
      </c>
      <c r="W159" s="16" t="n">
        <v>9203.5</v>
      </c>
      <c r="X159" s="16" t="n">
        <v>8322</v>
      </c>
      <c r="Y159" s="13" t="n"/>
      <c r="Z159" s="13" t="n"/>
      <c r="AA159" s="13" t="n"/>
      <c r="AB159" s="19" t="n">
        <v>318614.40000000002</v>
      </c>
      <c r="AC159" s="19" t="n">
        <v>350712.59999999998</v>
      </c>
      <c r="AD159" s="60" t="n">
        <v>418780.79999999999</v>
      </c>
      <c r="AE159" s="60" t="n">
        <v>463226.40000000002</v>
      </c>
      <c r="AF159" s="60" t="n">
        <v>498498</v>
      </c>
      <c r="AG159" s="61" t="n">
        <v>561237.59999999998</v>
      </c>
      <c r="AH159" s="62" t="n"/>
      <c r="AI159" s="13" t="n"/>
      <c r="AJ159" s="13" t="n"/>
      <c r="AK159" s="13" t="n"/>
      <c r="AL159" s="13" t="n"/>
      <c r="AM159" s="13" t="n"/>
      <c r="AN159" s="13" t="n"/>
      <c r="AO159" s="13" t="n"/>
      <c r="AP159" s="13" t="n"/>
      <c r="AQ159" s="13" t="n"/>
      <c r="AR159" s="13" t="n"/>
      <c r="AS159" s="13" t="n"/>
      <c r="AT159" s="13" t="n"/>
      <c r="AU159" s="13" t="n"/>
      <c r="AV159" s="13" t="n"/>
      <c r="AW159" s="13" t="n"/>
      <c r="AX159" s="13" t="n"/>
      <c r="AY159" s="13" t="n"/>
      <c r="AZ159" s="13" t="n"/>
      <c r="BA159" s="13" t="n"/>
      <c r="BB159" s="13" t="n"/>
    </row>
    <row ht="15.75" outlineLevel="0" r="160">
      <c r="A160" s="2" t="s">
        <v>0</v>
      </c>
      <c r="B160" s="5" t="s">
        <v>3</v>
      </c>
      <c r="C160" s="7" t="s">
        <v>6</v>
      </c>
      <c r="D160" s="9" t="n">
        <f aca="false" ca="false" dt2D="false" dtr="false" t="normal">IFERROR(IF(C159, D159/C159*100, 0), 0)</f>
        <v>110.07430925909185</v>
      </c>
      <c r="E160" s="9" t="n">
        <f aca="false" ca="false" dt2D="false" dtr="false" t="normal">IFERROR(IF(D159, E159/D159*100, 0), 0)</f>
        <v>115.32861950212225</v>
      </c>
      <c r="F160" s="9" t="n">
        <f aca="false" ca="false" dt2D="false" dtr="false" t="normal">IFERROR(IF(E159, F159/E159*100, 0), 0)</f>
        <v>108.22091022369904</v>
      </c>
      <c r="G160" s="9" t="n">
        <f aca="false" ca="false" dt2D="false" dtr="false" t="normal">IFERROR(IF(F159, G159/F159*100, 0), 0)</f>
        <v>106.5385418842699</v>
      </c>
      <c r="H160" s="9" t="n">
        <f aca="false" ca="false" dt2D="false" dtr="false" t="normal">IFERROR(IF(G159, H159/G159*100, 0), 0)</f>
        <v>105.74082651433277</v>
      </c>
      <c r="I160" s="9" t="n">
        <f aca="false" ca="false" dt2D="false" dtr="false" t="normal">IFERROR(IF(H159, I159/H159*100, 0), 0)</f>
        <v>106.7700094906675</v>
      </c>
      <c r="J160" s="7" t="s">
        <v>6</v>
      </c>
      <c r="K160" s="9" t="n">
        <f aca="false" ca="false" dt2D="false" dtr="false" t="normal">IFERROR(IF(J159, K159/J159*100, 0), 0)</f>
        <v>0</v>
      </c>
      <c r="L160" s="9" t="n">
        <f aca="false" ca="false" dt2D="false" dtr="false" t="normal">IFERROR(IF(K159, L159/K159*100, 0), 0)</f>
        <v>0</v>
      </c>
      <c r="M160" s="9" t="n">
        <f aca="false" ca="false" dt2D="false" dtr="false" t="normal">IFERROR(IF(L159, M159/L159*100, 0), 0)</f>
        <v>0</v>
      </c>
      <c r="N160" s="23" t="n"/>
      <c r="O160" s="23" t="n">
        <f aca="false" ca="false" dt2D="false" dtr="false" t="normal">IF(N159, O159/N159*100, 0)</f>
        <v>179.48454036107077</v>
      </c>
      <c r="P160" s="23" t="n">
        <f aca="false" ca="false" dt2D="false" dtr="false" t="normal">IF(O159, P159/O159*100, 0)</f>
        <v>73.877049862648789</v>
      </c>
      <c r="Q160" s="23" t="n">
        <f aca="false" ca="false" dt2D="false" dtr="false" t="normal">IF(P159, Q159/P159*100, 0)</f>
        <v>104.66530576729622</v>
      </c>
      <c r="R160" s="24" t="n"/>
      <c r="S160" s="13" t="n"/>
      <c r="T160" s="13" t="n"/>
      <c r="U160" s="13" t="n"/>
      <c r="V160" s="13" t="n"/>
      <c r="W160" s="13" t="n"/>
      <c r="X160" s="13" t="n"/>
      <c r="Y160" s="13" t="n"/>
      <c r="Z160" s="13" t="n"/>
      <c r="AA160" s="13" t="n"/>
      <c r="AB160" s="28" t="n">
        <v>110.75459892378927</v>
      </c>
      <c r="AC160" s="29" t="n">
        <v>110.07430925909185</v>
      </c>
      <c r="AD160" s="29" t="n">
        <v>119.40854135266312</v>
      </c>
      <c r="AE160" s="29" t="n">
        <v>110.61309401004058</v>
      </c>
      <c r="AF160" s="29" t="n">
        <v>107.6143328618576</v>
      </c>
      <c r="AG160" s="30" t="n">
        <v>112.58572752548656</v>
      </c>
      <c r="AH160" s="31" t="n"/>
      <c r="AI160" s="13" t="n"/>
      <c r="AJ160" s="13" t="n"/>
      <c r="AK160" s="13" t="n"/>
      <c r="AL160" s="13" t="n"/>
      <c r="AM160" s="13" t="n"/>
      <c r="AN160" s="13" t="n"/>
      <c r="AO160" s="13" t="n"/>
      <c r="AP160" s="13" t="n"/>
      <c r="AQ160" s="13" t="n"/>
      <c r="AR160" s="13" t="n"/>
      <c r="AS160" s="13" t="n"/>
      <c r="AT160" s="13" t="n"/>
      <c r="AU160" s="13" t="n"/>
      <c r="AV160" s="13" t="n"/>
      <c r="AW160" s="13" t="n"/>
      <c r="AX160" s="13" t="n"/>
      <c r="AY160" s="13" t="n"/>
      <c r="AZ160" s="13" t="n"/>
      <c r="BA160" s="13" t="n"/>
      <c r="BB160" s="13" t="n"/>
    </row>
    <row ht="31.5" outlineLevel="0" r="161">
      <c r="A161" s="4" t="s">
        <v>212</v>
      </c>
      <c r="B161" s="6" t="s">
        <v>12</v>
      </c>
      <c r="C161" s="8" t="n">
        <f aca="false" ca="false" dt2D="false" dtr="false" t="normal">IF(AB161="", "", AB161)</f>
        <v>299026.728</v>
      </c>
      <c r="D161" s="35" t="n">
        <f aca="false" ca="false" dt2D="false" dtr="false" t="normal">IFERROR(D49*D105*12/1000, 0)</f>
        <v>353228.40000000002</v>
      </c>
      <c r="E161" s="35" t="n">
        <f aca="false" ca="false" dt2D="false" dtr="false" t="normal">IFERROR(E49*E105*12/1000, 0)</f>
        <v>397800</v>
      </c>
      <c r="F161" s="37" t="n">
        <f aca="false" ca="false" dt2D="false" dtr="false" t="normal">IFERROR(F49*F105*12/1000, 0)</f>
        <v>423642.96000000002</v>
      </c>
      <c r="G161" s="37" t="n">
        <f aca="false" ca="false" dt2D="false" dtr="false" t="normal">IFERROR(G49*G105*12/1000, 0)</f>
        <v>451584</v>
      </c>
      <c r="H161" s="37" t="n">
        <f aca="false" ca="false" dt2D="false" dtr="false" t="normal">IFERROR(H49*H105*12/1000, 0)</f>
        <v>486689.40000000002</v>
      </c>
      <c r="I161" s="37" t="n">
        <f aca="false" ca="false" dt2D="false" dtr="false" t="normal">IFERROR(I49*I105*12/1000, 0)</f>
        <v>523626.01199999999</v>
      </c>
      <c r="J161" s="8" t="n">
        <f aca="false" ca="false" dt2D="false" dtr="false" t="normal">J49*J105*3/1000</f>
        <v>0</v>
      </c>
      <c r="K161" s="8" t="n">
        <f aca="false" ca="false" dt2D="false" dtr="false" t="normal">K49*K105*3/1000</f>
        <v>0</v>
      </c>
      <c r="L161" s="8" t="n">
        <f aca="false" ca="false" dt2D="false" dtr="false" t="normal">L49*L105*3/1000</f>
        <v>0</v>
      </c>
      <c r="M161" s="37" t="n">
        <f aca="false" ca="false" dt2D="false" dtr="false" t="normal">M49*M105*3/1000</f>
        <v>0</v>
      </c>
      <c r="N161" s="8" t="n">
        <f aca="false" ca="false" dt2D="false" dtr="false" t="normal">IF(N49="", 0, IF(N105="", 0, N49*N105*2/1000))</f>
        <v>46921.199999999997</v>
      </c>
      <c r="O161" s="8" t="n">
        <f aca="false" ca="false" dt2D="false" dtr="false" t="normal">IF(O49="", 0, IF(O105="", 0, O49*O105*2/1000))</f>
        <v>49726.656000000003</v>
      </c>
      <c r="P161" s="8" t="n">
        <f aca="false" ca="false" dt2D="false" dtr="false" t="normal">IF(P49="", 0, IF(P105="", 0, P49*P105*2/1000))</f>
        <v>58114.482000000004</v>
      </c>
      <c r="Q161" s="8" t="n">
        <f aca="false" ca="false" dt2D="false" dtr="false" t="normal">IF(Q49="", 0, IF(Q105="", 0, Q49*Q105*2/1000))</f>
        <v>65280</v>
      </c>
      <c r="R161" s="50" t="n"/>
      <c r="S161" s="16" t="n">
        <v>56462.099999999999</v>
      </c>
      <c r="T161" s="16" t="n">
        <v>65580.199999999997</v>
      </c>
      <c r="U161" s="16" t="n">
        <v>0</v>
      </c>
      <c r="V161" s="16" t="n">
        <v>11192.9</v>
      </c>
      <c r="W161" s="16" t="n">
        <v>15826.9</v>
      </c>
      <c r="X161" s="16" t="n">
        <v>15540.4</v>
      </c>
      <c r="Y161" s="13" t="n"/>
      <c r="Z161" s="13" t="n"/>
      <c r="AA161" s="13" t="n"/>
      <c r="AB161" s="19" t="n">
        <v>299026.728</v>
      </c>
      <c r="AC161" s="19" t="n">
        <v>353228.40000000002</v>
      </c>
      <c r="AD161" s="60" t="n">
        <v>417312</v>
      </c>
      <c r="AE161" s="60" t="n">
        <v>463608</v>
      </c>
      <c r="AF161" s="60" t="n">
        <v>499392</v>
      </c>
      <c r="AG161" s="61" t="n">
        <v>535142.40000000002</v>
      </c>
      <c r="AH161" s="62" t="n"/>
      <c r="AI161" s="13" t="n"/>
      <c r="AJ161" s="13" t="n"/>
      <c r="AK161" s="13" t="n"/>
      <c r="AL161" s="13" t="n"/>
      <c r="AM161" s="13" t="n"/>
      <c r="AN161" s="13" t="n"/>
      <c r="AO161" s="13" t="n"/>
      <c r="AP161" s="13" t="n"/>
      <c r="AQ161" s="13" t="n"/>
      <c r="AR161" s="13" t="n"/>
      <c r="AS161" s="13" t="n"/>
      <c r="AT161" s="13" t="n"/>
      <c r="AU161" s="13" t="n"/>
      <c r="AV161" s="13" t="n"/>
      <c r="AW161" s="13" t="n"/>
      <c r="AX161" s="13" t="n"/>
      <c r="AY161" s="13" t="n"/>
      <c r="AZ161" s="13" t="n"/>
      <c r="BA161" s="13" t="n"/>
      <c r="BB161" s="13" t="n"/>
    </row>
    <row ht="15.75" outlineLevel="0" r="162">
      <c r="A162" s="2" t="s">
        <v>0</v>
      </c>
      <c r="B162" s="5" t="s">
        <v>3</v>
      </c>
      <c r="C162" s="7" t="s">
        <v>6</v>
      </c>
      <c r="D162" s="9" t="n">
        <f aca="false" ca="false" dt2D="false" dtr="false" t="normal">IFERROR(IF(C161, D161/C161*100, 0), 0)</f>
        <v>118.12602918893592</v>
      </c>
      <c r="E162" s="9" t="n">
        <f aca="false" ca="false" dt2D="false" dtr="false" t="normal">IFERROR(IF(D161, E161/D161*100, 0), 0)</f>
        <v>112.61835118580498</v>
      </c>
      <c r="F162" s="9" t="n">
        <f aca="false" ca="false" dt2D="false" dtr="false" t="normal">IFERROR(IF(E161, F161/E161*100, 0), 0)</f>
        <v>106.4964705882353</v>
      </c>
      <c r="G162" s="9" t="n">
        <f aca="false" ca="false" dt2D="false" dtr="false" t="normal">IFERROR(IF(F161, G161/F161*100, 0), 0)</f>
        <v>106.59542176742416</v>
      </c>
      <c r="H162" s="9" t="n">
        <f aca="false" ca="false" dt2D="false" dtr="false" t="normal">IFERROR(IF(G161, H161/G161*100, 0), 0)</f>
        <v>107.77383609693878</v>
      </c>
      <c r="I162" s="9" t="n">
        <f aca="false" ca="false" dt2D="false" dtr="false" t="normal">IFERROR(IF(H161, I161/H161*100, 0), 0)</f>
        <v>107.58936027782811</v>
      </c>
      <c r="J162" s="7" t="s">
        <v>6</v>
      </c>
      <c r="K162" s="9" t="n">
        <f aca="false" ca="false" dt2D="false" dtr="false" t="normal">IFERROR(IF(J161, K161/J161*100, 0), 0)</f>
        <v>0</v>
      </c>
      <c r="L162" s="9" t="n">
        <f aca="false" ca="false" dt2D="false" dtr="false" t="normal">IFERROR(IF(K161, L161/K161*100, 0), 0)</f>
        <v>0</v>
      </c>
      <c r="M162" s="9" t="n">
        <f aca="false" ca="false" dt2D="false" dtr="false" t="normal">IFERROR(IF(L161, M161/L161*100, 0), 0)</f>
        <v>0</v>
      </c>
      <c r="N162" s="23" t="n"/>
      <c r="O162" s="23" t="n">
        <f aca="false" ca="false" dt2D="false" dtr="false" t="normal">IF(N161, O161/N161*100, 0)</f>
        <v>105.97907981893047</v>
      </c>
      <c r="P162" s="23" t="n">
        <f aca="false" ca="false" dt2D="false" dtr="false" t="normal">IF(O161, P161/O161*100, 0)</f>
        <v>116.86786660257226</v>
      </c>
      <c r="Q162" s="23" t="n">
        <f aca="false" ca="false" dt2D="false" dtr="false" t="normal">IF(P161, Q161/P161*100, 0)</f>
        <v>112.33000407712485</v>
      </c>
      <c r="R162" s="24" t="n"/>
      <c r="S162" s="13" t="n"/>
      <c r="T162" s="13" t="n"/>
      <c r="U162" s="13" t="n"/>
      <c r="V162" s="13" t="n"/>
      <c r="W162" s="13" t="n"/>
      <c r="X162" s="13" t="n"/>
      <c r="Y162" s="13" t="n"/>
      <c r="Z162" s="13" t="n"/>
      <c r="AA162" s="13" t="n"/>
      <c r="AB162" s="28" t="n">
        <v>105.89365119836818</v>
      </c>
      <c r="AC162" s="29" t="n">
        <v>118.12602918893592</v>
      </c>
      <c r="AD162" s="29" t="n">
        <v>118.14225583220374</v>
      </c>
      <c r="AE162" s="29" t="n">
        <v>111.09385783298826</v>
      </c>
      <c r="AF162" s="29" t="n">
        <v>107.71858984314335</v>
      </c>
      <c r="AG162" s="30" t="n">
        <v>107.15878508266053</v>
      </c>
      <c r="AH162" s="31" t="n"/>
      <c r="AI162" s="13" t="n"/>
      <c r="AJ162" s="13" t="n"/>
      <c r="AK162" s="13" t="n"/>
      <c r="AL162" s="13" t="n"/>
      <c r="AM162" s="13" t="n"/>
      <c r="AN162" s="13" t="n"/>
      <c r="AO162" s="13" t="n"/>
      <c r="AP162" s="13" t="n"/>
      <c r="AQ162" s="13" t="n"/>
      <c r="AR162" s="13" t="n"/>
      <c r="AS162" s="13" t="n"/>
      <c r="AT162" s="13" t="n"/>
      <c r="AU162" s="13" t="n"/>
      <c r="AV162" s="13" t="n"/>
      <c r="AW162" s="13" t="n"/>
      <c r="AX162" s="13" t="n"/>
      <c r="AY162" s="13" t="n"/>
      <c r="AZ162" s="13" t="n"/>
      <c r="BA162" s="13" t="n"/>
      <c r="BB162" s="13" t="n"/>
    </row>
    <row ht="31.5" outlineLevel="0" r="163">
      <c r="A163" s="4" t="s">
        <v>234</v>
      </c>
      <c r="B163" s="6" t="s">
        <v>12</v>
      </c>
      <c r="C163" s="8" t="n">
        <f aca="false" ca="false" dt2D="false" dtr="false" t="normal">IF(AB163="", "", AB163)</f>
        <v>248366.49600000001</v>
      </c>
      <c r="D163" s="35" t="n">
        <f aca="false" ca="false" dt2D="false" dtr="false" t="normal">IFERROR(D51*D107*12/1000, 0)</f>
        <v>326400</v>
      </c>
      <c r="E163" s="35" t="n">
        <f aca="false" ca="false" dt2D="false" dtr="false" t="normal">IFERROR(E51*E107*12/1000, 0)</f>
        <v>397051.20000000001</v>
      </c>
      <c r="F163" s="37" t="n">
        <f aca="false" ca="false" dt2D="false" dtr="false" t="normal">IFERROR(F51*F107*12/1000, 0)</f>
        <v>427845.59999999998</v>
      </c>
      <c r="G163" s="37" t="n">
        <f aca="false" ca="false" dt2D="false" dtr="false" t="normal">IFERROR(G51*G107*12/1000, 0)</f>
        <v>456346.79999999999</v>
      </c>
      <c r="H163" s="37" t="n">
        <f aca="false" ca="false" dt2D="false" dtr="false" t="normal">IFERROR(H51*H107*12/1000, 0)</f>
        <v>485100</v>
      </c>
      <c r="I163" s="37" t="n">
        <f aca="false" ca="false" dt2D="false" dtr="false" t="normal">IFERROR(I51*I107*12/1000, 0)</f>
        <v>528516</v>
      </c>
      <c r="J163" s="8" t="n">
        <f aca="false" ca="false" dt2D="false" dtr="false" t="normal">J51*J107*3/1000</f>
        <v>0</v>
      </c>
      <c r="K163" s="8" t="n">
        <f aca="false" ca="false" dt2D="false" dtr="false" t="normal">K51*K107*3/1000</f>
        <v>0</v>
      </c>
      <c r="L163" s="8" t="n">
        <f aca="false" ca="false" dt2D="false" dtr="false" t="normal">L51*L107*3/1000</f>
        <v>0</v>
      </c>
      <c r="M163" s="37" t="n">
        <f aca="false" ca="false" dt2D="false" dtr="false" t="normal">M51*M107*3/1000</f>
        <v>0</v>
      </c>
      <c r="N163" s="8" t="n">
        <f aca="false" ca="false" dt2D="false" dtr="false" t="normal">IF(N51="", 0, IF(N107="", 0, N51*N107*2/1000))</f>
        <v>28089.599999999999</v>
      </c>
      <c r="O163" s="8" t="n">
        <f aca="false" ca="false" dt2D="false" dtr="false" t="normal">IF(O51="", 0, IF(O107="", 0, O51*O107*2/1000))</f>
        <v>40866</v>
      </c>
      <c r="P163" s="8" t="n">
        <f aca="false" ca="false" dt2D="false" dtr="false" t="normal">IF(P51="", 0, IF(P107="", 0, P51*P107*2/1000))</f>
        <v>51940</v>
      </c>
      <c r="Q163" s="8" t="n">
        <f aca="false" ca="false" dt2D="false" dtr="false" t="normal">IF(Q51="", 0, IF(Q107="", 0, Q51*Q107*2/1000))</f>
        <v>65340</v>
      </c>
      <c r="R163" s="50" t="n"/>
      <c r="S163" s="16" t="n">
        <v>357166.79999999999</v>
      </c>
      <c r="T163" s="16" t="n">
        <v>365626.59999999998</v>
      </c>
      <c r="U163" s="16" t="n">
        <v>0</v>
      </c>
      <c r="V163" s="16" t="n">
        <v>72880.699999999997</v>
      </c>
      <c r="W163" s="16" t="n">
        <v>82903.199999999997</v>
      </c>
      <c r="X163" s="16" t="n">
        <v>84692.800000000003</v>
      </c>
      <c r="Y163" s="13" t="n"/>
      <c r="Z163" s="13" t="n"/>
      <c r="AA163" s="13" t="n"/>
      <c r="AB163" s="19" t="n">
        <v>248366.49600000001</v>
      </c>
      <c r="AC163" s="19" t="n">
        <v>326400</v>
      </c>
      <c r="AD163" s="60" t="n">
        <v>396000</v>
      </c>
      <c r="AE163" s="60" t="n">
        <v>440352</v>
      </c>
      <c r="AF163" s="60" t="n">
        <v>484556.40000000002</v>
      </c>
      <c r="AG163" s="61" t="n">
        <v>562320</v>
      </c>
      <c r="AH163" s="62" t="n"/>
      <c r="AI163" s="13" t="n"/>
      <c r="AJ163" s="13" t="n"/>
      <c r="AK163" s="13" t="n"/>
      <c r="AL163" s="13" t="n"/>
      <c r="AM163" s="13" t="n"/>
      <c r="AN163" s="13" t="n"/>
      <c r="AO163" s="13" t="n"/>
      <c r="AP163" s="13" t="n"/>
      <c r="AQ163" s="13" t="n"/>
      <c r="AR163" s="13" t="n"/>
      <c r="AS163" s="13" t="n"/>
      <c r="AT163" s="13" t="n"/>
      <c r="AU163" s="13" t="n"/>
      <c r="AV163" s="13" t="n"/>
      <c r="AW163" s="13" t="n"/>
      <c r="AX163" s="13" t="n"/>
      <c r="AY163" s="13" t="n"/>
      <c r="AZ163" s="13" t="n"/>
      <c r="BA163" s="13" t="n"/>
      <c r="BB163" s="13" t="n"/>
    </row>
    <row ht="15.75" outlineLevel="0" r="164">
      <c r="A164" s="2" t="s">
        <v>0</v>
      </c>
      <c r="B164" s="5" t="s">
        <v>3</v>
      </c>
      <c r="C164" s="7" t="s">
        <v>6</v>
      </c>
      <c r="D164" s="9" t="n">
        <f aca="false" ca="false" dt2D="false" dtr="false" t="normal">IFERROR(IF(C163, D163/C163*100, 0), 0)</f>
        <v>131.41869183514993</v>
      </c>
      <c r="E164" s="9" t="n">
        <f aca="false" ca="false" dt2D="false" dtr="false" t="normal">IFERROR(IF(D163, E163/D163*100, 0), 0)</f>
        <v>121.64558823529413</v>
      </c>
      <c r="F164" s="9" t="n">
        <f aca="false" ca="false" dt2D="false" dtr="false" t="normal">IFERROR(IF(E163, F163/E163*100, 0), 0)</f>
        <v>107.75577557755776</v>
      </c>
      <c r="G164" s="9" t="n">
        <f aca="false" ca="false" dt2D="false" dtr="false" t="normal">IFERROR(IF(F163, G163/F163*100, 0), 0)</f>
        <v>106.66156202143951</v>
      </c>
      <c r="H164" s="9" t="n">
        <f aca="false" ca="false" dt2D="false" dtr="false" t="normal">IFERROR(IF(G163, H163/G163*100, 0), 0)</f>
        <v>106.30073444143797</v>
      </c>
      <c r="I164" s="9" t="n">
        <f aca="false" ca="false" dt2D="false" dtr="false" t="normal">IFERROR(IF(H163, I163/H163*100, 0), 0)</f>
        <v>108.94990723562152</v>
      </c>
      <c r="J164" s="7" t="s">
        <v>6</v>
      </c>
      <c r="K164" s="9" t="n">
        <f aca="false" ca="false" dt2D="false" dtr="false" t="normal">IFERROR(IF(J163, K163/J163*100, 0), 0)</f>
        <v>0</v>
      </c>
      <c r="L164" s="9" t="n">
        <f aca="false" ca="false" dt2D="false" dtr="false" t="normal">IFERROR(IF(K163, L163/K163*100, 0), 0)</f>
        <v>0</v>
      </c>
      <c r="M164" s="9" t="n">
        <f aca="false" ca="false" dt2D="false" dtr="false" t="normal">IFERROR(IF(L163, M163/L163*100, 0), 0)</f>
        <v>0</v>
      </c>
      <c r="N164" s="23" t="n"/>
      <c r="O164" s="23" t="n">
        <f aca="false" ca="false" dt2D="false" dtr="false" t="normal">IF(N163, O163/N163*100, 0)</f>
        <v>145.48444976076556</v>
      </c>
      <c r="P164" s="23" t="n">
        <f aca="false" ca="false" dt2D="false" dtr="false" t="normal">IF(O163, P163/O163*100, 0)</f>
        <v>127.09832134292567</v>
      </c>
      <c r="Q164" s="23" t="n">
        <f aca="false" ca="false" dt2D="false" dtr="false" t="normal">IF(P163, Q163/P163*100, 0)</f>
        <v>125.79899884482096</v>
      </c>
      <c r="R164" s="24" t="n"/>
      <c r="S164" s="13" t="n"/>
      <c r="T164" s="13" t="n"/>
      <c r="U164" s="13" t="n"/>
      <c r="V164" s="13" t="n"/>
      <c r="W164" s="13" t="n"/>
      <c r="X164" s="13" t="n"/>
      <c r="Y164" s="13" t="n"/>
      <c r="Z164" s="13" t="n"/>
      <c r="AA164" s="13" t="n"/>
      <c r="AB164" s="28" t="n">
        <v>160.38273878457656</v>
      </c>
      <c r="AC164" s="29" t="n">
        <v>131.41869183514993</v>
      </c>
      <c r="AD164" s="29" t="n">
        <v>121.3235294117647</v>
      </c>
      <c r="AE164" s="29" t="n">
        <v>111.20000000000002</v>
      </c>
      <c r="AF164" s="29" t="n">
        <v>110.03842380640943</v>
      </c>
      <c r="AG164" s="30" t="n">
        <v>116.04841046367358</v>
      </c>
      <c r="AH164" s="31" t="n"/>
      <c r="AI164" s="13" t="n"/>
      <c r="AJ164" s="13" t="n"/>
      <c r="AK164" s="13" t="n"/>
      <c r="AL164" s="13" t="n"/>
      <c r="AM164" s="13" t="n"/>
      <c r="AN164" s="13" t="n"/>
      <c r="AO164" s="13" t="n"/>
      <c r="AP164" s="13" t="n"/>
      <c r="AQ164" s="13" t="n"/>
      <c r="AR164" s="13" t="n"/>
      <c r="AS164" s="13" t="n"/>
      <c r="AT164" s="13" t="n"/>
      <c r="AU164" s="13" t="n"/>
      <c r="AV164" s="13" t="n"/>
      <c r="AW164" s="13" t="n"/>
      <c r="AX164" s="13" t="n"/>
      <c r="AY164" s="13" t="n"/>
      <c r="AZ164" s="13" t="n"/>
      <c r="BA164" s="13" t="n"/>
      <c r="BB164" s="13" t="n"/>
    </row>
    <row ht="31.5" outlineLevel="0" r="165">
      <c r="A165" s="4" t="s">
        <v>258</v>
      </c>
      <c r="B165" s="6" t="s">
        <v>12</v>
      </c>
      <c r="C165" s="8" t="n">
        <f aca="false" ca="false" dt2D="false" dtr="false" t="normal">IF(AB165="", "", AB165)</f>
        <v>1211460</v>
      </c>
      <c r="D165" s="35" t="n">
        <f aca="false" ca="false" dt2D="false" dtr="false" t="normal">IFERROR(D53*D109*12/1000, 0)</f>
        <v>2122896</v>
      </c>
      <c r="E165" s="35" t="n">
        <f aca="false" ca="false" dt2D="false" dtr="false" t="normal">IFERROR(E53*E109*12/1000, 0)</f>
        <v>2233785.6000000001</v>
      </c>
      <c r="F165" s="37" t="n">
        <f aca="false" ca="false" dt2D="false" dtr="false" t="normal">IFERROR(F53*F109*12/1000, 0)</f>
        <v>2407680</v>
      </c>
      <c r="G165" s="37" t="n">
        <f aca="false" ca="false" dt2D="false" dtr="false" t="normal">IFERROR(G53*G109*12/1000, 0)</f>
        <v>2565120</v>
      </c>
      <c r="H165" s="37" t="n">
        <f aca="false" ca="false" dt2D="false" dtr="false" t="normal">IFERROR(H53*H109*12/1000, 0)</f>
        <v>2713084.2000000002</v>
      </c>
      <c r="I165" s="37" t="n">
        <f aca="false" ca="false" dt2D="false" dtr="false" t="normal">IFERROR(I53*I109*12/1000, 0)</f>
        <v>2913021.1200000001</v>
      </c>
      <c r="J165" s="8" t="n">
        <f aca="false" ca="false" dt2D="false" dtr="false" t="normal">J53*J109*3/1000</f>
        <v>0</v>
      </c>
      <c r="K165" s="8" t="n">
        <f aca="false" ca="false" dt2D="false" dtr="false" t="normal">K53*K109*3/1000</f>
        <v>0</v>
      </c>
      <c r="L165" s="8" t="n">
        <f aca="false" ca="false" dt2D="false" dtr="false" t="normal">L53*L109*3/1000</f>
        <v>0</v>
      </c>
      <c r="M165" s="37" t="n">
        <f aca="false" ca="false" dt2D="false" dtr="false" t="normal">M53*M109*3/1000</f>
        <v>0</v>
      </c>
      <c r="N165" s="8" t="n">
        <f aca="false" ca="false" dt2D="false" dtr="false" t="normal">IF(N53="", 0, IF(N109="", 0, N53*N109*2/1000))</f>
        <v>168000</v>
      </c>
      <c r="O165" s="8" t="n">
        <f aca="false" ca="false" dt2D="false" dtr="false" t="normal">IF(O53="", 0, IF(O109="", 0, O53*O109*2/1000))</f>
        <v>203010</v>
      </c>
      <c r="P165" s="8" t="n">
        <f aca="false" ca="false" dt2D="false" dtr="false" t="normal">IF(P53="", 0, IF(P109="", 0, P53*P109*2/1000))</f>
        <v>402320</v>
      </c>
      <c r="Q165" s="8" t="n">
        <f aca="false" ca="false" dt2D="false" dtr="false" t="normal">IF(Q53="", 0, IF(Q109="", 0, Q53*Q109*2/1000))</f>
        <v>377400</v>
      </c>
      <c r="R165" s="50" t="n"/>
      <c r="S165" s="16" t="n">
        <v>488197.79999999999</v>
      </c>
      <c r="T165" s="16" t="n">
        <v>677632.5</v>
      </c>
      <c r="U165" s="16" t="n">
        <v>0</v>
      </c>
      <c r="V165" s="16" t="n">
        <v>91213.699999999997</v>
      </c>
      <c r="W165" s="16" t="n">
        <v>203070.10000000001</v>
      </c>
      <c r="X165" s="16" t="n">
        <v>157137.29999999999</v>
      </c>
      <c r="Y165" s="13" t="n"/>
      <c r="Z165" s="13" t="n"/>
      <c r="AA165" s="13" t="n"/>
      <c r="AB165" s="19" t="n">
        <v>1211460</v>
      </c>
      <c r="AC165" s="19" t="n">
        <v>2122896</v>
      </c>
      <c r="AD165" s="60" t="n">
        <v>2553228</v>
      </c>
      <c r="AE165" s="60" t="n">
        <v>2848860</v>
      </c>
      <c r="AF165" s="60" t="n">
        <v>3049796.3999999999</v>
      </c>
      <c r="AG165" s="61" t="n">
        <v>3312055.2000000002</v>
      </c>
      <c r="AH165" s="62" t="n"/>
      <c r="AI165" s="13" t="n"/>
      <c r="AJ165" s="13" t="n"/>
      <c r="AK165" s="13" t="n"/>
      <c r="AL165" s="13" t="n"/>
      <c r="AM165" s="13" t="n"/>
      <c r="AN165" s="13" t="n"/>
      <c r="AO165" s="13" t="n"/>
      <c r="AP165" s="13" t="n"/>
      <c r="AQ165" s="13" t="n"/>
      <c r="AR165" s="13" t="n"/>
      <c r="AS165" s="13" t="n"/>
      <c r="AT165" s="13" t="n"/>
      <c r="AU165" s="13" t="n"/>
      <c r="AV165" s="13" t="n"/>
      <c r="AW165" s="13" t="n"/>
      <c r="AX165" s="13" t="n"/>
      <c r="AY165" s="13" t="n"/>
      <c r="AZ165" s="13" t="n"/>
      <c r="BA165" s="13" t="n"/>
      <c r="BB165" s="13" t="n"/>
    </row>
    <row ht="15.75" outlineLevel="0" r="166">
      <c r="A166" s="2" t="s">
        <v>0</v>
      </c>
      <c r="B166" s="5" t="s">
        <v>3</v>
      </c>
      <c r="C166" s="7" t="s">
        <v>6</v>
      </c>
      <c r="D166" s="9" t="n">
        <f aca="false" ca="false" dt2D="false" dtr="false" t="normal">IFERROR(IF(C165, D165/C165*100, 0), 0)</f>
        <v>175.23451042543707</v>
      </c>
      <c r="E166" s="9" t="n">
        <f aca="false" ca="false" dt2D="false" dtr="false" t="normal">IFERROR(IF(D165, E165/D165*100, 0), 0)</f>
        <v>105.22350600312026</v>
      </c>
      <c r="F166" s="9" t="n">
        <f aca="false" ca="false" dt2D="false" dtr="false" t="normal">IFERROR(IF(E165, F165/E165*100, 0), 0)</f>
        <v>107.7847399499755</v>
      </c>
      <c r="G166" s="9" t="n">
        <f aca="false" ca="false" dt2D="false" dtr="false" t="normal">IFERROR(IF(F165, G165/F165*100, 0), 0)</f>
        <v>106.53907496012761</v>
      </c>
      <c r="H166" s="9" t="n">
        <f aca="false" ca="false" dt2D="false" dtr="false" t="normal">IFERROR(IF(G165, H165/G165*100, 0), 0)</f>
        <v>105.76831493263474</v>
      </c>
      <c r="I166" s="9" t="n">
        <f aca="false" ca="false" dt2D="false" dtr="false" t="normal">IFERROR(IF(H165, I165/H165*100, 0), 0)</f>
        <v>107.36935919644512</v>
      </c>
      <c r="J166" s="7" t="s">
        <v>6</v>
      </c>
      <c r="K166" s="9" t="n">
        <f aca="false" ca="false" dt2D="false" dtr="false" t="normal">IFERROR(IF(J165, K165/J165*100, 0), 0)</f>
        <v>0</v>
      </c>
      <c r="L166" s="9" t="n">
        <f aca="false" ca="false" dt2D="false" dtr="false" t="normal">IFERROR(IF(K165, L165/K165*100, 0), 0)</f>
        <v>0</v>
      </c>
      <c r="M166" s="9" t="n">
        <f aca="false" ca="false" dt2D="false" dtr="false" t="normal">IFERROR(IF(L165, M165/L165*100, 0), 0)</f>
        <v>0</v>
      </c>
      <c r="N166" s="23" t="n"/>
      <c r="O166" s="23" t="n">
        <f aca="false" ca="false" dt2D="false" dtr="false" t="normal">IF(N165, O165/N165*100, 0)</f>
        <v>120.83928571428571</v>
      </c>
      <c r="P166" s="23" t="n">
        <f aca="false" ca="false" dt2D="false" dtr="false" t="normal">IF(O165, P165/O165*100, 0)</f>
        <v>198.17742968326684</v>
      </c>
      <c r="Q166" s="23" t="n">
        <f aca="false" ca="false" dt2D="false" dtr="false" t="normal">IF(P165, Q165/P165*100, 0)</f>
        <v>93.805925631338241</v>
      </c>
      <c r="R166" s="24" t="n"/>
      <c r="S166" s="13" t="n"/>
      <c r="T166" s="13" t="n"/>
      <c r="U166" s="13" t="n"/>
      <c r="V166" s="13" t="n"/>
      <c r="W166" s="13" t="n"/>
      <c r="X166" s="13" t="n"/>
      <c r="Y166" s="13" t="n"/>
      <c r="Z166" s="13" t="n"/>
      <c r="AA166" s="13" t="n"/>
      <c r="AB166" s="28" t="n">
        <v>155.219864698647</v>
      </c>
      <c r="AC166" s="29" t="n">
        <v>175.23451042543707</v>
      </c>
      <c r="AD166" s="29" t="n">
        <v>120.27098831030818</v>
      </c>
      <c r="AE166" s="29" t="n">
        <v>111.57875442381173</v>
      </c>
      <c r="AF166" s="29" t="n">
        <v>107.0532212885154</v>
      </c>
      <c r="AG166" s="30" t="n">
        <v>108.59922321372011</v>
      </c>
      <c r="AH166" s="31" t="n"/>
      <c r="AI166" s="13" t="n"/>
      <c r="AJ166" s="13" t="n"/>
      <c r="AK166" s="13" t="n"/>
      <c r="AL166" s="13" t="n"/>
      <c r="AM166" s="13" t="n"/>
      <c r="AN166" s="13" t="n"/>
      <c r="AO166" s="13" t="n"/>
      <c r="AP166" s="13" t="n"/>
      <c r="AQ166" s="13" t="n"/>
      <c r="AR166" s="13" t="n"/>
      <c r="AS166" s="13" t="n"/>
      <c r="AT166" s="13" t="n"/>
      <c r="AU166" s="13" t="n"/>
      <c r="AV166" s="13" t="n"/>
      <c r="AW166" s="13" t="n"/>
      <c r="AX166" s="13" t="n"/>
      <c r="AY166" s="13" t="n"/>
      <c r="AZ166" s="13" t="n"/>
      <c r="BA166" s="13" t="n"/>
      <c r="BB166" s="13" t="n"/>
    </row>
    <row ht="47.25" outlineLevel="0" r="167">
      <c r="A167" s="4" t="s">
        <v>281</v>
      </c>
      <c r="B167" s="6" t="s">
        <v>12</v>
      </c>
      <c r="C167" s="8" t="n">
        <f aca="false" ca="false" dt2D="false" dtr="false" t="normal">IF(AB167="", "", AB167)</f>
        <v>1271064</v>
      </c>
      <c r="D167" s="35" t="n">
        <f aca="false" ca="false" dt2D="false" dtr="false" t="normal">IFERROR(D55*D111*12/1000, 0)</f>
        <v>1141879.2</v>
      </c>
      <c r="E167" s="35" t="n">
        <f aca="false" ca="false" dt2D="false" dtr="false" t="normal">IFERROR(E55*E111*12/1000, 0)</f>
        <v>1138599</v>
      </c>
      <c r="F167" s="37" t="n">
        <f aca="false" ca="false" dt2D="false" dtr="false" t="normal">IFERROR(F55*F111*12/1000, 0)</f>
        <v>1227402</v>
      </c>
      <c r="G167" s="37" t="n">
        <f aca="false" ca="false" dt2D="false" dtr="false" t="normal">IFERROR(G55*G111*12/1000, 0)</f>
        <v>1288762.2</v>
      </c>
      <c r="H167" s="37" t="n">
        <f aca="false" ca="false" dt2D="false" dtr="false" t="normal">IFERROR(H55*H111*12/1000, 0)</f>
        <v>1357944</v>
      </c>
      <c r="I167" s="37" t="n">
        <f aca="false" ca="false" dt2D="false" dtr="false" t="normal">IFERROR(I55*I111*12/1000, 0)</f>
        <v>1466311.2</v>
      </c>
      <c r="J167" s="8" t="n">
        <f aca="false" ca="false" dt2D="false" dtr="false" t="normal">J55*J111*3/1000</f>
        <v>0</v>
      </c>
      <c r="K167" s="8" t="n">
        <f aca="false" ca="false" dt2D="false" dtr="false" t="normal">K55*K111*3/1000</f>
        <v>0</v>
      </c>
      <c r="L167" s="8" t="n">
        <f aca="false" ca="false" dt2D="false" dtr="false" t="normal">L55*L111*3/1000</f>
        <v>0</v>
      </c>
      <c r="M167" s="37" t="n">
        <f aca="false" ca="false" dt2D="false" dtr="false" t="normal">M55*M111*3/1000</f>
        <v>0</v>
      </c>
      <c r="N167" s="8" t="n">
        <f aca="false" ca="false" dt2D="false" dtr="false" t="normal">IF(N55="", 0, IF(N111="", 0, N55*N111*2/1000))</f>
        <v>224640</v>
      </c>
      <c r="O167" s="8" t="n">
        <f aca="false" ca="false" dt2D="false" dtr="false" t="normal">IF(O55="", 0, IF(O111="", 0, O55*O111*2/1000))</f>
        <v>230030.91</v>
      </c>
      <c r="P167" s="8" t="n">
        <f aca="false" ca="false" dt2D="false" dtr="false" t="normal">IF(P55="", 0, IF(P111="", 0, P55*P111*2/1000))</f>
        <v>188448.39999999999</v>
      </c>
      <c r="Q167" s="8" t="n">
        <f aca="false" ca="false" dt2D="false" dtr="false" t="normal">IF(Q55="", 0, IF(Q111="", 0, Q55*Q111*2/1000))</f>
        <v>184016</v>
      </c>
      <c r="R167" s="50" t="n"/>
      <c r="S167" s="16" t="n">
        <v>738510.09999999998</v>
      </c>
      <c r="T167" s="16" t="n">
        <v>803202.40000000002</v>
      </c>
      <c r="U167" s="16" t="n">
        <v>0</v>
      </c>
      <c r="V167" s="16" t="n">
        <v>150849.5</v>
      </c>
      <c r="W167" s="16" t="n">
        <v>173408.10000000001</v>
      </c>
      <c r="X167" s="16" t="n">
        <v>174622.89999999999</v>
      </c>
      <c r="Y167" s="13" t="n"/>
      <c r="Z167" s="13" t="n"/>
      <c r="AA167" s="13" t="n"/>
      <c r="AB167" s="19" t="n">
        <v>1271064</v>
      </c>
      <c r="AC167" s="19" t="n">
        <v>1141879.2</v>
      </c>
      <c r="AD167" s="60" t="n">
        <v>1212775.2</v>
      </c>
      <c r="AE167" s="60" t="n">
        <v>1310571.888</v>
      </c>
      <c r="AF167" s="60" t="n">
        <v>1420290</v>
      </c>
      <c r="AG167" s="61" t="n">
        <v>1528370.52</v>
      </c>
      <c r="AH167" s="62" t="n"/>
      <c r="AI167" s="13" t="n"/>
      <c r="AJ167" s="13" t="n"/>
      <c r="AK167" s="13" t="n"/>
      <c r="AL167" s="13" t="n"/>
      <c r="AM167" s="13" t="n"/>
      <c r="AN167" s="13" t="n"/>
      <c r="AO167" s="13" t="n"/>
      <c r="AP167" s="13" t="n"/>
      <c r="AQ167" s="13" t="n"/>
      <c r="AR167" s="13" t="n"/>
      <c r="AS167" s="13" t="n"/>
      <c r="AT167" s="13" t="n"/>
      <c r="AU167" s="13" t="n"/>
      <c r="AV167" s="13" t="n"/>
      <c r="AW167" s="13" t="n"/>
      <c r="AX167" s="13" t="n"/>
      <c r="AY167" s="13" t="n"/>
      <c r="AZ167" s="13" t="n"/>
      <c r="BA167" s="13" t="n"/>
      <c r="BB167" s="13" t="n"/>
    </row>
    <row ht="15.75" outlineLevel="0" r="168">
      <c r="A168" s="2" t="s">
        <v>0</v>
      </c>
      <c r="B168" s="5" t="s">
        <v>3</v>
      </c>
      <c r="C168" s="7" t="s">
        <v>6</v>
      </c>
      <c r="D168" s="9" t="n">
        <f aca="false" ca="false" dt2D="false" dtr="false" t="normal">IFERROR(IF(C167, D167/C167*100, 0), 0)</f>
        <v>89.836483450085908</v>
      </c>
      <c r="E168" s="9" t="n">
        <f aca="false" ca="false" dt2D="false" dtr="false" t="normal">IFERROR(IF(D167, E167/D167*100, 0), 0)</f>
        <v>99.712736688784602</v>
      </c>
      <c r="F168" s="9" t="n">
        <f aca="false" ca="false" dt2D="false" dtr="false" t="normal">IFERROR(IF(E167, F167/E167*100, 0), 0)</f>
        <v>107.79932179810451</v>
      </c>
      <c r="G168" s="9" t="n">
        <f aca="false" ca="false" dt2D="false" dtr="false" t="normal">IFERROR(IF(F167, G167/F167*100, 0), 0)</f>
        <v>104.99919341829327</v>
      </c>
      <c r="H168" s="9" t="n">
        <f aca="false" ca="false" dt2D="false" dtr="false" t="normal">IFERROR(IF(G167, H167/G167*100, 0), 0)</f>
        <v>105.36808109362612</v>
      </c>
      <c r="I168" s="9" t="n">
        <f aca="false" ca="false" dt2D="false" dtr="false" t="normal">IFERROR(IF(H167, I167/H167*100, 0), 0)</f>
        <v>107.98024071684841</v>
      </c>
      <c r="J168" s="7" t="s">
        <v>6</v>
      </c>
      <c r="K168" s="9" t="n">
        <f aca="false" ca="false" dt2D="false" dtr="false" t="normal">IFERROR(IF(J167, K167/J167*100, 0), 0)</f>
        <v>0</v>
      </c>
      <c r="L168" s="9" t="n">
        <f aca="false" ca="false" dt2D="false" dtr="false" t="normal">IFERROR(IF(K167, L167/K167*100, 0), 0)</f>
        <v>0</v>
      </c>
      <c r="M168" s="9" t="n">
        <f aca="false" ca="false" dt2D="false" dtr="false" t="normal">IFERROR(IF(L167, M167/L167*100, 0), 0)</f>
        <v>0</v>
      </c>
      <c r="N168" s="23" t="n"/>
      <c r="O168" s="23" t="n">
        <f aca="false" ca="false" dt2D="false" dtr="false" t="normal">IF(N167, O167/N167*100, 0)</f>
        <v>102.39979967948717</v>
      </c>
      <c r="P168" s="23" t="n">
        <f aca="false" ca="false" dt2D="false" dtr="false" t="normal">IF(O167, P167/O167*100, 0)</f>
        <v>81.923077207319665</v>
      </c>
      <c r="Q168" s="23" t="n">
        <f aca="false" ca="false" dt2D="false" dtr="false" t="normal">IF(P167, Q167/P167*100, 0)</f>
        <v>97.647950314250494</v>
      </c>
      <c r="R168" s="24" t="n"/>
      <c r="S168" s="13" t="n"/>
      <c r="T168" s="13" t="n"/>
      <c r="U168" s="13" t="n"/>
      <c r="V168" s="13" t="n"/>
      <c r="W168" s="13" t="n"/>
      <c r="X168" s="13" t="n"/>
      <c r="Y168" s="13" t="n"/>
      <c r="Z168" s="13" t="n"/>
      <c r="AA168" s="13" t="n"/>
      <c r="AB168" s="28" t="n">
        <v>111.7516546993089</v>
      </c>
      <c r="AC168" s="29" t="n">
        <v>89.836483450085908</v>
      </c>
      <c r="AD168" s="29" t="n">
        <v>106.20871279553914</v>
      </c>
      <c r="AE168" s="29" t="n">
        <v>108.06387597635572</v>
      </c>
      <c r="AF168" s="29" t="n">
        <v>108.37177365122912</v>
      </c>
      <c r="AG168" s="30" t="n">
        <v>107.60975012145406</v>
      </c>
      <c r="AH168" s="31" t="n"/>
      <c r="AI168" s="13" t="n"/>
      <c r="AJ168" s="13" t="n"/>
      <c r="AK168" s="13" t="n"/>
      <c r="AL168" s="13" t="n"/>
      <c r="AM168" s="13" t="n"/>
      <c r="AN168" s="13" t="n"/>
      <c r="AO168" s="13" t="n"/>
      <c r="AP168" s="13" t="n"/>
      <c r="AQ168" s="13" t="n"/>
      <c r="AR168" s="13" t="n"/>
      <c r="AS168" s="13" t="n"/>
      <c r="AT168" s="13" t="n"/>
      <c r="AU168" s="13" t="n"/>
      <c r="AV168" s="13" t="n"/>
      <c r="AW168" s="13" t="n"/>
      <c r="AX168" s="13" t="n"/>
      <c r="AY168" s="13" t="n"/>
      <c r="AZ168" s="13" t="n"/>
      <c r="BA168" s="13" t="n"/>
      <c r="BB168" s="13" t="n"/>
    </row>
    <row ht="15.75" outlineLevel="0" r="169">
      <c r="A169" s="4" t="s">
        <v>302</v>
      </c>
      <c r="B169" s="6" t="s">
        <v>12</v>
      </c>
      <c r="C169" s="8" t="n">
        <f aca="false" ca="false" dt2D="false" dtr="false" t="normal">IF(AB169="", "", AB169)</f>
        <v>1564800</v>
      </c>
      <c r="D169" s="35" t="n">
        <f aca="false" ca="false" dt2D="false" dtr="false" t="normal">IFERROR(D57*D113*12/1000, 0)</f>
        <v>1820070</v>
      </c>
      <c r="E169" s="35" t="n">
        <f aca="false" ca="false" dt2D="false" dtr="false" t="normal">IFERROR(E57*E113*12/1000, 0)</f>
        <v>2213941.2000000002</v>
      </c>
      <c r="F169" s="37" t="n">
        <f aca="false" ca="false" dt2D="false" dtr="false" t="normal">IFERROR(F57*F113*12/1000, 0)</f>
        <v>2396436</v>
      </c>
      <c r="G169" s="37" t="n">
        <f aca="false" ca="false" dt2D="false" dtr="false" t="normal">IFERROR(G57*G113*12/1000, 0)</f>
        <v>2596920</v>
      </c>
      <c r="H169" s="37" t="n">
        <f aca="false" ca="false" dt2D="false" dtr="false" t="normal">IFERROR(H57*H113*12/1000, 0)</f>
        <v>2754024</v>
      </c>
      <c r="I169" s="37" t="n">
        <f aca="false" ca="false" dt2D="false" dtr="false" t="normal">IFERROR(I57*I113*12/1000, 0)</f>
        <v>2976446.7000000002</v>
      </c>
      <c r="J169" s="8" t="n">
        <f aca="false" ca="false" dt2D="false" dtr="false" t="normal">J57*J113*3/1000</f>
        <v>0</v>
      </c>
      <c r="K169" s="8" t="n">
        <f aca="false" ca="false" dt2D="false" dtr="false" t="normal">K57*K113*3/1000</f>
        <v>0</v>
      </c>
      <c r="L169" s="8" t="n">
        <f aca="false" ca="false" dt2D="false" dtr="false" t="normal">L57*L113*3/1000</f>
        <v>0</v>
      </c>
      <c r="M169" s="37" t="n">
        <f aca="false" ca="false" dt2D="false" dtr="false" t="normal">M57*M113*3/1000</f>
        <v>0</v>
      </c>
      <c r="N169" s="8" t="n">
        <f aca="false" ca="false" dt2D="false" dtr="false" t="normal">IF(N57="", 0, IF(N113="", 0, N57*N113*2/1000))</f>
        <v>322478</v>
      </c>
      <c r="O169" s="8" t="n">
        <f aca="false" ca="false" dt2D="false" dtr="false" t="normal">IF(O57="", 0, IF(O113="", 0, O57*O113*2/1000))</f>
        <v>285463.5</v>
      </c>
      <c r="P169" s="8" t="n">
        <f aca="false" ca="false" dt2D="false" dtr="false" t="normal">IF(P57="", 0, IF(P113="", 0, P57*P113*2/1000))</f>
        <v>304101</v>
      </c>
      <c r="Q169" s="8" t="n">
        <f aca="false" ca="false" dt2D="false" dtr="false" t="normal">IF(Q57="", 0, IF(Q113="", 0, Q57*Q113*2/1000))</f>
        <v>357500</v>
      </c>
      <c r="R169" s="50" t="n"/>
      <c r="S169" s="16" t="n">
        <v>1611118.8999999999</v>
      </c>
      <c r="T169" s="16" t="n">
        <v>1821083.5</v>
      </c>
      <c r="U169" s="16" t="n">
        <v>0</v>
      </c>
      <c r="V169" s="16" t="n">
        <v>393704.09999999998</v>
      </c>
      <c r="W169" s="16" t="n">
        <v>439337.70000000001</v>
      </c>
      <c r="X169" s="16" t="n">
        <v>479334.79999999999</v>
      </c>
      <c r="Y169" s="13" t="n"/>
      <c r="Z169" s="13" t="n"/>
      <c r="AA169" s="13" t="n"/>
      <c r="AB169" s="19" t="n">
        <v>1564800</v>
      </c>
      <c r="AC169" s="19" t="n">
        <v>1820070</v>
      </c>
      <c r="AD169" s="60" t="n">
        <v>2213096.7599999998</v>
      </c>
      <c r="AE169" s="60" t="n">
        <v>2508199.2000000002</v>
      </c>
      <c r="AF169" s="60" t="n">
        <v>2732574</v>
      </c>
      <c r="AG169" s="61" t="n">
        <v>2973936</v>
      </c>
      <c r="AH169" s="62" t="n"/>
      <c r="AI169" s="13" t="n"/>
      <c r="AJ169" s="13" t="n"/>
      <c r="AK169" s="13" t="n"/>
      <c r="AL169" s="13" t="n"/>
      <c r="AM169" s="13" t="n"/>
      <c r="AN169" s="13" t="n"/>
      <c r="AO169" s="13" t="n"/>
      <c r="AP169" s="13" t="n"/>
      <c r="AQ169" s="13" t="n"/>
      <c r="AR169" s="13" t="n"/>
      <c r="AS169" s="13" t="n"/>
      <c r="AT169" s="13" t="n"/>
      <c r="AU169" s="13" t="n"/>
      <c r="AV169" s="13" t="n"/>
      <c r="AW169" s="13" t="n"/>
      <c r="AX169" s="13" t="n"/>
      <c r="AY169" s="13" t="n"/>
      <c r="AZ169" s="13" t="n"/>
      <c r="BA169" s="13" t="n"/>
      <c r="BB169" s="13" t="n"/>
    </row>
    <row ht="15.75" outlineLevel="0" r="170">
      <c r="A170" s="2" t="s">
        <v>0</v>
      </c>
      <c r="B170" s="5" t="s">
        <v>3</v>
      </c>
      <c r="C170" s="7" t="s">
        <v>6</v>
      </c>
      <c r="D170" s="9" t="n">
        <f aca="false" ca="false" dt2D="false" dtr="false" t="normal">IFERROR(IF(C169, D169/C169*100, 0), 0)</f>
        <v>116.31326687116565</v>
      </c>
      <c r="E170" s="9" t="n">
        <f aca="false" ca="false" dt2D="false" dtr="false" t="normal">IFERROR(IF(D169, E169/D169*100, 0), 0)</f>
        <v>121.64044240056701</v>
      </c>
      <c r="F170" s="9" t="n">
        <f aca="false" ca="false" dt2D="false" dtr="false" t="normal">IFERROR(IF(E169, F169/E169*100, 0), 0)</f>
        <v>108.24298314697789</v>
      </c>
      <c r="G170" s="9" t="n">
        <f aca="false" ca="false" dt2D="false" dtr="false" t="normal">IFERROR(IF(F169, G169/F169*100, 0), 0)</f>
        <v>108.36592339624343</v>
      </c>
      <c r="H170" s="9" t="n">
        <f aca="false" ca="false" dt2D="false" dtr="false" t="normal">IFERROR(IF(G169, H169/G169*100, 0), 0)</f>
        <v>106.04962802088629</v>
      </c>
      <c r="I170" s="9" t="n">
        <f aca="false" ca="false" dt2D="false" dtr="false" t="normal">IFERROR(IF(H169, I169/H169*100, 0), 0)</f>
        <v>108.07628038099885</v>
      </c>
      <c r="J170" s="7" t="s">
        <v>6</v>
      </c>
      <c r="K170" s="9" t="n">
        <f aca="false" ca="false" dt2D="false" dtr="false" t="normal">IFERROR(IF(J169, K169/J169*100, 0), 0)</f>
        <v>0</v>
      </c>
      <c r="L170" s="9" t="n">
        <f aca="false" ca="false" dt2D="false" dtr="false" t="normal">IFERROR(IF(K169, L169/K169*100, 0), 0)</f>
        <v>0</v>
      </c>
      <c r="M170" s="9" t="n">
        <f aca="false" ca="false" dt2D="false" dtr="false" t="normal">IFERROR(IF(L169, M169/L169*100, 0), 0)</f>
        <v>0</v>
      </c>
      <c r="N170" s="23" t="n"/>
      <c r="O170" s="23" t="n">
        <f aca="false" ca="false" dt2D="false" dtr="false" t="normal">IF(N169, O169/N169*100, 0)</f>
        <v>88.521852653514344</v>
      </c>
      <c r="P170" s="23" t="n">
        <f aca="false" ca="false" dt2D="false" dtr="false" t="normal">IF(O169, P169/O169*100, 0)</f>
        <v>106.52885570309338</v>
      </c>
      <c r="Q170" s="23" t="n">
        <f aca="false" ca="false" dt2D="false" dtr="false" t="normal">IF(P169, Q169/P169*100, 0)</f>
        <v>117.55962657143515</v>
      </c>
      <c r="R170" s="24" t="n"/>
      <c r="S170" s="13" t="n"/>
      <c r="T170" s="13" t="n"/>
      <c r="U170" s="13" t="n"/>
      <c r="V170" s="13" t="n"/>
      <c r="W170" s="13" t="n"/>
      <c r="X170" s="13" t="n"/>
      <c r="Y170" s="13" t="n"/>
      <c r="Z170" s="13" t="n"/>
      <c r="AA170" s="13" t="n"/>
      <c r="AB170" s="28" t="n">
        <v>132.69563447644245</v>
      </c>
      <c r="AC170" s="29" t="n">
        <v>116.31326687116565</v>
      </c>
      <c r="AD170" s="29" t="n">
        <v>121.59404638283142</v>
      </c>
      <c r="AE170" s="29" t="n">
        <v>113.33436681729184</v>
      </c>
      <c r="AF170" s="29" t="n">
        <v>108.94565312037416</v>
      </c>
      <c r="AG170" s="30" t="n">
        <v>108.83277086000234</v>
      </c>
      <c r="AH170" s="31" t="n"/>
      <c r="AI170" s="13" t="n"/>
      <c r="AJ170" s="13" t="n"/>
      <c r="AK170" s="13" t="n"/>
      <c r="AL170" s="13" t="n"/>
      <c r="AM170" s="13" t="n"/>
      <c r="AN170" s="13" t="n"/>
      <c r="AO170" s="13" t="n"/>
      <c r="AP170" s="13" t="n"/>
      <c r="AQ170" s="13" t="n"/>
      <c r="AR170" s="13" t="n"/>
      <c r="AS170" s="13" t="n"/>
      <c r="AT170" s="13" t="n"/>
      <c r="AU170" s="13" t="n"/>
      <c r="AV170" s="13" t="n"/>
      <c r="AW170" s="13" t="n"/>
      <c r="AX170" s="13" t="n"/>
      <c r="AY170" s="13" t="n"/>
      <c r="AZ170" s="13" t="n"/>
      <c r="BA170" s="13" t="n"/>
      <c r="BB170" s="13" t="n"/>
    </row>
    <row ht="47.25" outlineLevel="0" r="171">
      <c r="A171" s="4" t="s">
        <v>303</v>
      </c>
      <c r="B171" s="6" t="s">
        <v>12</v>
      </c>
      <c r="C171" s="8" t="n">
        <f aca="false" ca="false" dt2D="false" dtr="false" t="normal">IF(AB171="", "", AB171)</f>
        <v>1079236.8</v>
      </c>
      <c r="D171" s="35" t="n">
        <f aca="false" ca="false" dt2D="false" dtr="false" t="normal">IFERROR(D59*D115*12/1000, 0)</f>
        <v>1287900</v>
      </c>
      <c r="E171" s="35" t="n">
        <f aca="false" ca="false" dt2D="false" dtr="false" t="normal">IFERROR(E59*E115*12/1000, 0)</f>
        <v>1539709.2</v>
      </c>
      <c r="F171" s="37" t="n">
        <f aca="false" ca="false" dt2D="false" dtr="false" t="normal">IFERROR(F59*F115*12/1000, 0)</f>
        <v>1666224</v>
      </c>
      <c r="G171" s="37" t="n">
        <f aca="false" ca="false" dt2D="false" dtr="false" t="normal">IFERROR(G59*G115*12/1000, 0)</f>
        <v>1777776</v>
      </c>
      <c r="H171" s="37" t="n">
        <f aca="false" ca="false" dt2D="false" dtr="false" t="normal">IFERROR(H59*H115*12/1000, 0)</f>
        <v>1911666</v>
      </c>
      <c r="I171" s="37" t="n">
        <f aca="false" ca="false" dt2D="false" dtr="false" t="normal">IFERROR(I59*I115*12/1000, 0)</f>
        <v>2077278.1775999998</v>
      </c>
      <c r="J171" s="8" t="n">
        <f aca="false" ca="false" dt2D="false" dtr="false" t="normal">J59*J115*3/1000</f>
        <v>0</v>
      </c>
      <c r="K171" s="8" t="n">
        <f aca="false" ca="false" dt2D="false" dtr="false" t="normal">K59*K115*3/1000</f>
        <v>0</v>
      </c>
      <c r="L171" s="8" t="n">
        <f aca="false" ca="false" dt2D="false" dtr="false" t="normal">L59*L115*3/1000</f>
        <v>0</v>
      </c>
      <c r="M171" s="37" t="n">
        <f aca="false" ca="false" dt2D="false" dtr="false" t="normal">M59*M115*3/1000</f>
        <v>0</v>
      </c>
      <c r="N171" s="8" t="n">
        <f aca="false" ca="false" dt2D="false" dtr="false" t="normal">IF(N59="", 0, IF(N115="", 0, N59*N115*2/1000))</f>
        <v>161636.35999999999</v>
      </c>
      <c r="O171" s="8" t="n">
        <f aca="false" ca="false" dt2D="false" dtr="false" t="normal">IF(O59="", 0, IF(O115="", 0, O59*O115*2/1000))</f>
        <v>189329.20000000001</v>
      </c>
      <c r="P171" s="8" t="n">
        <f aca="false" ca="false" dt2D="false" dtr="false" t="normal">IF(P59="", 0, IF(P115="", 0, P59*P115*2/1000))</f>
        <v>214650</v>
      </c>
      <c r="Q171" s="8" t="n">
        <f aca="false" ca="false" dt2D="false" dtr="false" t="normal">IF(Q59="", 0, IF(Q115="", 0, Q59*Q115*2/1000))</f>
        <v>251472</v>
      </c>
      <c r="R171" s="50" t="n"/>
      <c r="S171" s="16" t="n">
        <v>1115025.5</v>
      </c>
      <c r="T171" s="16" t="n">
        <v>1277761.6000000001</v>
      </c>
      <c r="U171" s="16" t="n">
        <v>0</v>
      </c>
      <c r="V171" s="16" t="n">
        <v>246141.60000000001</v>
      </c>
      <c r="W171" s="16" t="n">
        <v>299658.29999999999</v>
      </c>
      <c r="X171" s="16" t="n">
        <v>336645.70000000001</v>
      </c>
      <c r="Y171" s="13" t="n"/>
      <c r="Z171" s="13" t="n"/>
      <c r="AA171" s="13" t="n"/>
      <c r="AB171" s="19" t="n">
        <v>1079236.8</v>
      </c>
      <c r="AC171" s="19" t="n">
        <v>1287900</v>
      </c>
      <c r="AD171" s="60" t="n">
        <v>1541866.2</v>
      </c>
      <c r="AE171" s="60" t="n">
        <v>1732922.112</v>
      </c>
      <c r="AF171" s="60" t="n">
        <v>1897363.4399999999</v>
      </c>
      <c r="AG171" s="61" t="n">
        <v>2074668.48</v>
      </c>
      <c r="AH171" s="62" t="n"/>
      <c r="AI171" s="13" t="n"/>
      <c r="AJ171" s="13" t="n"/>
      <c r="AK171" s="13" t="n"/>
      <c r="AL171" s="13" t="n"/>
      <c r="AM171" s="13" t="n"/>
      <c r="AN171" s="13" t="n"/>
      <c r="AO171" s="13" t="n"/>
      <c r="AP171" s="13" t="n"/>
      <c r="AQ171" s="13" t="n"/>
      <c r="AR171" s="13" t="n"/>
      <c r="AS171" s="13" t="n"/>
      <c r="AT171" s="13" t="n"/>
      <c r="AU171" s="13" t="n"/>
      <c r="AV171" s="13" t="n"/>
      <c r="AW171" s="13" t="n"/>
      <c r="AX171" s="13" t="n"/>
      <c r="AY171" s="13" t="n"/>
      <c r="AZ171" s="13" t="n"/>
      <c r="BA171" s="13" t="n"/>
      <c r="BB171" s="13" t="n"/>
    </row>
    <row ht="15.75" outlineLevel="0" r="172">
      <c r="A172" s="100" t="s">
        <v>0</v>
      </c>
      <c r="B172" s="179" t="s">
        <v>3</v>
      </c>
      <c r="C172" s="180" t="s">
        <v>6</v>
      </c>
      <c r="D172" s="181" t="n">
        <f aca="false" ca="false" dt2D="false" dtr="false" t="normal">IFERROR(IF(C171, D171/C171*100, 0), 0)</f>
        <v>119.33432959291233</v>
      </c>
      <c r="E172" s="181" t="n">
        <f aca="false" ca="false" dt2D="false" dtr="false" t="normal">IFERROR(IF(D171, E171/D171*100, 0), 0)</f>
        <v>119.5519217330538</v>
      </c>
      <c r="F172" s="181" t="n">
        <f aca="false" ca="false" dt2D="false" dtr="false" t="normal">IFERROR(IF(E171, F171/E171*100, 0), 0)</f>
        <v>108.21679834088151</v>
      </c>
      <c r="G172" s="181" t="n">
        <f aca="false" ca="false" dt2D="false" dtr="false" t="normal">IFERROR(IF(F171, G171/F171*100, 0), 0)</f>
        <v>106.6948981649526</v>
      </c>
      <c r="H172" s="181" t="n">
        <f aca="false" ca="false" dt2D="false" dtr="false" t="normal">IFERROR(IF(G171, H171/G171*100, 0), 0)</f>
        <v>107.53132003132002</v>
      </c>
      <c r="I172" s="181" t="n">
        <f aca="false" ca="false" dt2D="false" dtr="false" t="normal">IFERROR(IF(H171, I171/H171*100, 0), 0)</f>
        <v>108.66323811795576</v>
      </c>
      <c r="J172" s="180" t="s">
        <v>6</v>
      </c>
      <c r="K172" s="181" t="n">
        <f aca="false" ca="false" dt2D="false" dtr="false" t="normal">IFERROR(IF(J171, K171/J171*100, 0), 0)</f>
        <v>0</v>
      </c>
      <c r="L172" s="181" t="n">
        <f aca="false" ca="false" dt2D="false" dtr="false" t="normal">IFERROR(IF(K171, L171/K171*100, 0), 0)</f>
        <v>0</v>
      </c>
      <c r="M172" s="181" t="n">
        <f aca="false" ca="false" dt2D="false" dtr="false" t="normal">IFERROR(IF(L171, M171/L171*100, 0), 0)</f>
        <v>0</v>
      </c>
      <c r="N172" s="183" t="n"/>
      <c r="O172" s="183" t="n">
        <f aca="false" ca="false" dt2D="false" dtr="false" t="normal">IF(N171, O171/N171*100, 0)</f>
        <v>117.13280353504622</v>
      </c>
      <c r="P172" s="183" t="n">
        <f aca="false" ca="false" dt2D="false" dtr="false" t="normal">IF(O171, P171/O171*100, 0)</f>
        <v>113.37395393843104</v>
      </c>
      <c r="Q172" s="183" t="n">
        <f aca="false" ca="false" dt2D="false" dtr="false" t="normal">IF(P171, Q171/P171*100, 0)</f>
        <v>117.15443745632426</v>
      </c>
      <c r="R172" s="24" t="n"/>
      <c r="S172" s="13" t="n"/>
      <c r="T172" s="13" t="n"/>
      <c r="U172" s="13" t="n"/>
      <c r="V172" s="13" t="n"/>
      <c r="W172" s="13" t="n"/>
      <c r="X172" s="13" t="n"/>
      <c r="Y172" s="13" t="n"/>
      <c r="Z172" s="13" t="n"/>
      <c r="AA172" s="13" t="n"/>
      <c r="AB172" s="28" t="n">
        <v>111.1973293768546</v>
      </c>
      <c r="AC172" s="29" t="n">
        <v>119.33432959291233</v>
      </c>
      <c r="AD172" s="29" t="n">
        <v>119.71940368040997</v>
      </c>
      <c r="AE172" s="29" t="n">
        <v>112.39121215576293</v>
      </c>
      <c r="AF172" s="29" t="n">
        <v>109.48925095140109</v>
      </c>
      <c r="AG172" s="30" t="n">
        <v>109.3448116613863</v>
      </c>
      <c r="AH172" s="31" t="n"/>
      <c r="AI172" s="13" t="n"/>
      <c r="AJ172" s="13" t="n"/>
      <c r="AK172" s="13" t="n"/>
      <c r="AL172" s="13" t="n"/>
      <c r="AM172" s="13" t="n"/>
      <c r="AN172" s="13" t="n"/>
      <c r="AO172" s="13" t="n"/>
      <c r="AP172" s="13" t="n"/>
      <c r="AQ172" s="13" t="n"/>
      <c r="AR172" s="13" t="n"/>
      <c r="AS172" s="13" t="n"/>
      <c r="AT172" s="13" t="n"/>
      <c r="AU172" s="13" t="n"/>
      <c r="AV172" s="13" t="n"/>
      <c r="AW172" s="13" t="n"/>
      <c r="AX172" s="13" t="n"/>
      <c r="AY172" s="13" t="n"/>
      <c r="AZ172" s="13" t="n"/>
      <c r="BA172" s="13" t="n"/>
      <c r="BB172" s="13" t="n"/>
    </row>
    <row customHeight="true" ht="15" outlineLevel="0" r="173">
      <c r="A173" s="184" t="n"/>
      <c r="B173" s="185" t="n"/>
      <c r="C173" s="186" t="n"/>
      <c r="D173" s="187" t="n"/>
      <c r="E173" s="187" t="n"/>
      <c r="F173" s="188" t="n"/>
      <c r="G173" s="188" t="n"/>
      <c r="H173" s="188" t="n"/>
      <c r="I173" s="188" t="n"/>
      <c r="J173" s="186" t="n"/>
      <c r="K173" s="186" t="n"/>
      <c r="L173" s="186" t="n"/>
      <c r="M173" s="188" t="n"/>
      <c r="N173" s="186" t="n"/>
      <c r="O173" s="186" t="n"/>
      <c r="P173" s="186" t="n"/>
      <c r="Q173" s="186" t="n"/>
      <c r="R173" s="193" t="n"/>
      <c r="S173" s="16" t="n"/>
      <c r="T173" s="16" t="n"/>
      <c r="U173" s="16" t="n"/>
      <c r="V173" s="16" t="n"/>
      <c r="W173" s="16" t="n"/>
      <c r="X173" s="16" t="n"/>
      <c r="Y173" s="13" t="n"/>
      <c r="Z173" s="13" t="n"/>
      <c r="AA173" s="13" t="n"/>
      <c r="AB173" s="19" t="n"/>
      <c r="AC173" s="19" t="n"/>
      <c r="AD173" s="60" t="n"/>
      <c r="AE173" s="60" t="n"/>
      <c r="AF173" s="60" t="n"/>
      <c r="AG173" s="61" t="n"/>
      <c r="AH173" s="62" t="n"/>
      <c r="AI173" s="13" t="n"/>
      <c r="AJ173" s="13" t="n"/>
      <c r="AK173" s="13" t="n"/>
      <c r="AL173" s="13" t="n"/>
      <c r="AM173" s="13" t="n"/>
      <c r="AN173" s="13" t="n"/>
      <c r="AO173" s="13" t="n"/>
      <c r="AP173" s="13" t="n"/>
      <c r="AQ173" s="13" t="n"/>
      <c r="AR173" s="13" t="n"/>
      <c r="AS173" s="13" t="n"/>
      <c r="AT173" s="13" t="n"/>
      <c r="AU173" s="13" t="n"/>
      <c r="AV173" s="13" t="n"/>
      <c r="AW173" s="13" t="n"/>
      <c r="AX173" s="13" t="n"/>
      <c r="AY173" s="13" t="n"/>
      <c r="AZ173" s="13" t="n"/>
      <c r="BA173" s="13" t="n"/>
      <c r="BB173" s="13" t="n"/>
    </row>
    <row customHeight="true" ht="15" outlineLevel="0" r="174">
      <c r="A174" s="184" t="n"/>
      <c r="B174" s="185" t="n"/>
      <c r="C174" s="186" t="n"/>
      <c r="D174" s="187" t="n"/>
      <c r="E174" s="187" t="n"/>
      <c r="F174" s="188" t="n"/>
      <c r="G174" s="188" t="n"/>
      <c r="H174" s="188" t="n"/>
      <c r="I174" s="188" t="n"/>
      <c r="J174" s="186" t="n"/>
      <c r="K174" s="186" t="n"/>
      <c r="L174" s="186" t="n"/>
      <c r="M174" s="188" t="n"/>
      <c r="N174" s="186" t="n"/>
      <c r="O174" s="186" t="n"/>
      <c r="P174" s="186" t="n"/>
      <c r="Q174" s="186" t="n"/>
      <c r="R174" s="193" t="n"/>
      <c r="S174" s="16" t="n"/>
      <c r="T174" s="16" t="n"/>
      <c r="U174" s="16" t="n"/>
      <c r="V174" s="16" t="n"/>
      <c r="W174" s="16" t="n"/>
      <c r="X174" s="16" t="n"/>
      <c r="Y174" s="13" t="n"/>
      <c r="Z174" s="13" t="n"/>
      <c r="AA174" s="13" t="n"/>
      <c r="AB174" s="19" t="n"/>
      <c r="AC174" s="19" t="n"/>
      <c r="AD174" s="60" t="n"/>
      <c r="AE174" s="60" t="n"/>
      <c r="AF174" s="60" t="n"/>
      <c r="AG174" s="61" t="n"/>
      <c r="AH174" s="62" t="n"/>
      <c r="AI174" s="13" t="n"/>
      <c r="AJ174" s="13" t="n"/>
      <c r="AK174" s="13" t="n"/>
      <c r="AL174" s="13" t="n"/>
      <c r="AM174" s="13" t="n"/>
      <c r="AN174" s="13" t="n"/>
      <c r="AO174" s="13" t="n"/>
      <c r="AP174" s="13" t="n"/>
      <c r="AQ174" s="13" t="n"/>
      <c r="AR174" s="13" t="n"/>
      <c r="AS174" s="13" t="n"/>
      <c r="AT174" s="13" t="n"/>
      <c r="AU174" s="13" t="n"/>
      <c r="AV174" s="13" t="n"/>
      <c r="AW174" s="13" t="n"/>
      <c r="AX174" s="13" t="n"/>
      <c r="AY174" s="13" t="n"/>
      <c r="AZ174" s="13" t="n"/>
      <c r="BA174" s="13" t="n"/>
      <c r="BB174" s="13" t="n"/>
    </row>
    <row customHeight="true" ht="15.75" outlineLevel="0" r="175">
      <c r="A175" s="208" t="n">
        <v>69</v>
      </c>
      <c r="B175" s="209" t="s"/>
      <c r="C175" s="210" t="s"/>
      <c r="D175" s="211" t="s"/>
      <c r="E175" s="212" t="s"/>
      <c r="F175" s="213" t="s"/>
      <c r="G175" s="214" t="s"/>
      <c r="H175" s="215" t="s"/>
      <c r="I175" s="216" t="s"/>
      <c r="J175" s="217" t="s"/>
      <c r="K175" s="218" t="s"/>
      <c r="L175" s="219" t="s"/>
      <c r="M175" s="220" t="s"/>
      <c r="N175" s="221" t="s"/>
      <c r="O175" s="222" t="s"/>
      <c r="P175" s="223" t="s"/>
      <c r="Q175" s="224" t="s"/>
      <c r="R175" s="193" t="n"/>
      <c r="S175" s="16" t="n"/>
      <c r="T175" s="16" t="n"/>
      <c r="U175" s="16" t="n"/>
      <c r="V175" s="16" t="n"/>
      <c r="W175" s="16" t="n"/>
      <c r="X175" s="16" t="n"/>
      <c r="Y175" s="13" t="n"/>
      <c r="Z175" s="13" t="n"/>
      <c r="AA175" s="13" t="n"/>
      <c r="AB175" s="19" t="n"/>
      <c r="AC175" s="19" t="n"/>
      <c r="AD175" s="60" t="n"/>
      <c r="AE175" s="60" t="n"/>
      <c r="AF175" s="60" t="n"/>
      <c r="AG175" s="61" t="n"/>
      <c r="AH175" s="62" t="n"/>
      <c r="AI175" s="13" t="n"/>
      <c r="AJ175" s="13" t="n"/>
      <c r="AK175" s="13" t="n"/>
      <c r="AL175" s="13" t="n"/>
      <c r="AM175" s="13" t="n"/>
      <c r="AN175" s="13" t="n"/>
      <c r="AO175" s="13" t="n"/>
      <c r="AP175" s="13" t="n"/>
      <c r="AQ175" s="13" t="n"/>
      <c r="AR175" s="13" t="n"/>
      <c r="AS175" s="13" t="n"/>
      <c r="AT175" s="13" t="n"/>
      <c r="AU175" s="13" t="n"/>
      <c r="AV175" s="13" t="n"/>
      <c r="AW175" s="13" t="n"/>
      <c r="AX175" s="13" t="n"/>
      <c r="AY175" s="13" t="n"/>
      <c r="AZ175" s="13" t="n"/>
      <c r="BA175" s="13" t="n"/>
      <c r="BB175" s="13" t="n"/>
    </row>
    <row ht="47.25" outlineLevel="0" r="176">
      <c r="A176" s="4" t="s">
        <v>304</v>
      </c>
      <c r="B176" s="6" t="s">
        <v>12</v>
      </c>
      <c r="C176" s="8" t="n">
        <f aca="false" ca="false" dt2D="false" dtr="false" t="normal">IF(AB176="", "", AB176)</f>
        <v>271584</v>
      </c>
      <c r="D176" s="35" t="n">
        <f aca="false" ca="false" dt2D="false" dtr="false" t="normal">IFERROR(D61*D117*12/1000, 0)</f>
        <v>335088</v>
      </c>
      <c r="E176" s="35" t="n">
        <f aca="false" ca="false" dt2D="false" dtr="false" t="normal">IFERROR(E61*E117*12/1000, 0)</f>
        <v>395082</v>
      </c>
      <c r="F176" s="37" t="n">
        <f aca="false" ca="false" dt2D="false" dtr="false" t="normal">IFERROR(F61*F117*12/1000, 0)</f>
        <v>425961</v>
      </c>
      <c r="G176" s="37" t="n">
        <f aca="false" ca="false" dt2D="false" dtr="false" t="normal">IFERROR(G61*G117*12/1000, 0)</f>
        <v>456672</v>
      </c>
      <c r="H176" s="37" t="n">
        <f aca="false" ca="false" dt2D="false" dtr="false" t="normal">IFERROR(H61*H117*12/1000, 0)</f>
        <v>483054</v>
      </c>
      <c r="I176" s="37" t="n">
        <f aca="false" ca="false" dt2D="false" dtr="false" t="normal">IFERROR(I61*I117*12/1000, 0)</f>
        <v>570240</v>
      </c>
      <c r="J176" s="8" t="n">
        <f aca="false" ca="false" dt2D="false" dtr="false" t="normal">J61*J117*3/1000</f>
        <v>0</v>
      </c>
      <c r="K176" s="8" t="n">
        <f aca="false" ca="false" dt2D="false" dtr="false" t="normal">K61*K117*3/1000</f>
        <v>0</v>
      </c>
      <c r="L176" s="8" t="n">
        <f aca="false" ca="false" dt2D="false" dtr="false" t="normal">L61*L117*3/1000</f>
        <v>0</v>
      </c>
      <c r="M176" s="37" t="n">
        <f aca="false" ca="false" dt2D="false" dtr="false" t="normal">M61*M117*3/1000</f>
        <v>0</v>
      </c>
      <c r="N176" s="8" t="n">
        <f aca="false" ca="false" dt2D="false" dtr="false" t="normal">IF(N61="", 0, IF(N117="", 0, N61*N117*2/1000))</f>
        <v>43335</v>
      </c>
      <c r="O176" s="8" t="n">
        <f aca="false" ca="false" dt2D="false" dtr="false" t="normal">IF(O61="", 0, IF(O117="", 0, O61*O117*2/1000))</f>
        <v>46991</v>
      </c>
      <c r="P176" s="8" t="n">
        <f aca="false" ca="false" dt2D="false" dtr="false" t="normal">IF(P61="", 0, IF(P117="", 0, P61*P117*2/1000))</f>
        <v>55770</v>
      </c>
      <c r="Q176" s="8" t="n">
        <f aca="false" ca="false" dt2D="false" dtr="false" t="normal">IF(Q61="", 0, IF(Q117="", 0, Q61*Q117*2/1000))</f>
        <v>64860</v>
      </c>
      <c r="R176" s="50" t="n"/>
      <c r="S176" s="16" t="n">
        <v>82968.699999999997</v>
      </c>
      <c r="T176" s="16" t="n">
        <v>96927.800000000003</v>
      </c>
      <c r="U176" s="16" t="n">
        <v>0</v>
      </c>
      <c r="V176" s="16" t="n">
        <v>20963.900000000001</v>
      </c>
      <c r="W176" s="16" t="n">
        <v>23166.900000000001</v>
      </c>
      <c r="X176" s="16" t="n">
        <v>26359.299999999999</v>
      </c>
      <c r="Y176" s="13" t="n"/>
      <c r="Z176" s="13" t="n"/>
      <c r="AA176" s="13" t="n"/>
      <c r="AB176" s="19" t="n">
        <v>271584</v>
      </c>
      <c r="AC176" s="19" t="n">
        <v>335088</v>
      </c>
      <c r="AD176" s="60" t="n">
        <v>405729.59999999998</v>
      </c>
      <c r="AE176" s="60" t="n">
        <v>454272</v>
      </c>
      <c r="AF176" s="60" t="n">
        <v>506164.67999999999</v>
      </c>
      <c r="AG176" s="61" t="n">
        <v>552472.80000000005</v>
      </c>
      <c r="AH176" s="62" t="n"/>
      <c r="AI176" s="13" t="n"/>
      <c r="AJ176" s="13" t="n"/>
      <c r="AK176" s="13" t="n"/>
      <c r="AL176" s="13" t="n"/>
      <c r="AM176" s="13" t="n"/>
      <c r="AN176" s="13" t="n"/>
      <c r="AO176" s="13" t="n"/>
      <c r="AP176" s="13" t="n"/>
      <c r="AQ176" s="13" t="n"/>
      <c r="AR176" s="13" t="n"/>
      <c r="AS176" s="13" t="n"/>
      <c r="AT176" s="13" t="n"/>
      <c r="AU176" s="13" t="n"/>
      <c r="AV176" s="13" t="n"/>
      <c r="AW176" s="13" t="n"/>
      <c r="AX176" s="13" t="n"/>
      <c r="AY176" s="13" t="n"/>
      <c r="AZ176" s="13" t="n"/>
      <c r="BA176" s="13" t="n"/>
      <c r="BB176" s="13" t="n"/>
    </row>
    <row ht="15.75" outlineLevel="0" r="177">
      <c r="A177" s="2" t="s">
        <v>0</v>
      </c>
      <c r="B177" s="5" t="s">
        <v>3</v>
      </c>
      <c r="C177" s="7" t="s">
        <v>6</v>
      </c>
      <c r="D177" s="9" t="n">
        <f aca="false" ca="false" dt2D="false" dtr="false" t="normal">IFERROR(IF(C176, D176/C176*100, 0), 0)</f>
        <v>123.3828207847296</v>
      </c>
      <c r="E177" s="9" t="n">
        <f aca="false" ca="false" dt2D="false" dtr="false" t="normal">IFERROR(IF(D176, E176/D176*100, 0), 0)</f>
        <v>117.90395358831114</v>
      </c>
      <c r="F177" s="9" t="n">
        <f aca="false" ca="false" dt2D="false" dtr="false" t="normal">IFERROR(IF(E176, F176/E176*100, 0), 0)</f>
        <v>107.81584582441113</v>
      </c>
      <c r="G177" s="9" t="n">
        <f aca="false" ca="false" dt2D="false" dtr="false" t="normal">IFERROR(IF(F176, G176/F176*100, 0), 0)</f>
        <v>107.20981498306183</v>
      </c>
      <c r="H177" s="9" t="n">
        <f aca="false" ca="false" dt2D="false" dtr="false" t="normal">IFERROR(IF(G176, H176/G176*100, 0), 0)</f>
        <v>105.77701282320791</v>
      </c>
      <c r="I177" s="9" t="n">
        <f aca="false" ca="false" dt2D="false" dtr="false" t="normal">IFERROR(IF(H176, I176/H176*100, 0), 0)</f>
        <v>118.04891378603635</v>
      </c>
      <c r="J177" s="7" t="s">
        <v>6</v>
      </c>
      <c r="K177" s="9" t="n">
        <f aca="false" ca="false" dt2D="false" dtr="false" t="normal">IFERROR(IF(J176, K176/J176*100, 0), 0)</f>
        <v>0</v>
      </c>
      <c r="L177" s="9" t="n">
        <f aca="false" ca="false" dt2D="false" dtr="false" t="normal">IFERROR(IF(K176, L176/K176*100, 0), 0)</f>
        <v>0</v>
      </c>
      <c r="M177" s="9" t="n">
        <f aca="false" ca="false" dt2D="false" dtr="false" t="normal">IFERROR(IF(L176, M176/L176*100, 0), 0)</f>
        <v>0</v>
      </c>
      <c r="N177" s="23" t="n"/>
      <c r="O177" s="23" t="n">
        <f aca="false" ca="false" dt2D="false" dtr="false" t="normal">IF(N176, O176/N176*100, 0)</f>
        <v>108.43659859236183</v>
      </c>
      <c r="P177" s="23" t="n">
        <f aca="false" ca="false" dt2D="false" dtr="false" t="normal">IF(O176, P176/O176*100, 0)</f>
        <v>118.6823008661233</v>
      </c>
      <c r="Q177" s="23" t="n">
        <f aca="false" ca="false" dt2D="false" dtr="false" t="normal">IF(P176, Q176/P176*100, 0)</f>
        <v>116.29908552985475</v>
      </c>
      <c r="R177" s="24" t="n"/>
      <c r="S177" s="13" t="n"/>
      <c r="T177" s="13" t="n"/>
      <c r="U177" s="13" t="n"/>
      <c r="V177" s="13" t="n"/>
      <c r="W177" s="13" t="n"/>
      <c r="X177" s="13" t="n"/>
      <c r="Y177" s="13" t="n"/>
      <c r="Z177" s="13" t="n"/>
      <c r="AA177" s="13" t="n"/>
      <c r="AB177" s="28" t="n">
        <v>110.94117647058823</v>
      </c>
      <c r="AC177" s="29" t="n">
        <v>123.3828207847296</v>
      </c>
      <c r="AD177" s="29" t="n">
        <v>121.08150694742872</v>
      </c>
      <c r="AE177" s="29" t="n">
        <v>111.96422444899264</v>
      </c>
      <c r="AF177" s="29" t="n">
        <v>111.42326183431952</v>
      </c>
      <c r="AG177" s="30" t="n">
        <v>109.14882484491018</v>
      </c>
      <c r="AH177" s="31" t="n"/>
      <c r="AI177" s="13" t="n"/>
      <c r="AJ177" s="13" t="n"/>
      <c r="AK177" s="13" t="n"/>
      <c r="AL177" s="13" t="n"/>
      <c r="AM177" s="13" t="n"/>
      <c r="AN177" s="13" t="n"/>
      <c r="AO177" s="13" t="n"/>
      <c r="AP177" s="13" t="n"/>
      <c r="AQ177" s="13" t="n"/>
      <c r="AR177" s="13" t="n"/>
      <c r="AS177" s="13" t="n"/>
      <c r="AT177" s="13" t="n"/>
      <c r="AU177" s="13" t="n"/>
      <c r="AV177" s="13" t="n"/>
      <c r="AW177" s="13" t="n"/>
      <c r="AX177" s="13" t="n"/>
      <c r="AY177" s="13" t="n"/>
      <c r="AZ177" s="13" t="n"/>
      <c r="BA177" s="13" t="n"/>
      <c r="BB177" s="13" t="n"/>
    </row>
    <row ht="15.75" outlineLevel="0" r="178">
      <c r="A178" s="4" t="s">
        <v>305</v>
      </c>
      <c r="B178" s="6" t="s">
        <v>12</v>
      </c>
      <c r="C178" s="8" t="n">
        <f aca="false" ca="false" dt2D="false" dtr="false" t="normal">IF(AB178="", "", AB178)</f>
        <v>30980.639999999999</v>
      </c>
      <c r="D178" s="35" t="n">
        <f aca="false" ca="false" dt2D="false" dtr="false" t="normal">IFERROR(D63*D119*12/1000, 0)</f>
        <v>40495.199999999997</v>
      </c>
      <c r="E178" s="35" t="n">
        <f aca="false" ca="false" dt2D="false" dtr="false" t="normal">IFERROR(E63*E119*12/1000, 0)</f>
        <v>40277.016000000003</v>
      </c>
      <c r="F178" s="37" t="n">
        <f aca="false" ca="false" dt2D="false" dtr="false" t="normal">IFERROR(F63*F119*12/1000, 0)</f>
        <v>47884.800000000003</v>
      </c>
      <c r="G178" s="37" t="n">
        <f aca="false" ca="false" dt2D="false" dtr="false" t="normal">IFERROR(G63*G119*12/1000, 0)</f>
        <v>52166.400000000001</v>
      </c>
      <c r="H178" s="37" t="n">
        <f aca="false" ca="false" dt2D="false" dtr="false" t="normal">IFERROR(H63*H119*12/1000, 0)</f>
        <v>58291.199999999997</v>
      </c>
      <c r="I178" s="37" t="n">
        <f aca="false" ca="false" dt2D="false" dtr="false" t="normal">IFERROR(I63*I119*12/1000, 0)</f>
        <v>69600</v>
      </c>
      <c r="J178" s="8" t="n">
        <f aca="false" ca="false" dt2D="false" dtr="false" t="normal">J63*J119*3/1000</f>
        <v>0</v>
      </c>
      <c r="K178" s="8" t="n">
        <f aca="false" ca="false" dt2D="false" dtr="false" t="normal">K63*K119*3/1000</f>
        <v>0</v>
      </c>
      <c r="L178" s="8" t="n">
        <f aca="false" ca="false" dt2D="false" dtr="false" t="normal">L63*L119*3/1000</f>
        <v>0</v>
      </c>
      <c r="M178" s="37" t="n">
        <f aca="false" ca="false" dt2D="false" dtr="false" t="normal">M63*M119*3/1000</f>
        <v>0</v>
      </c>
      <c r="N178" s="8" t="n">
        <f aca="false" ca="false" dt2D="false" dtr="false" t="normal">IF(N63="", 0, IF(N119="", 0, N63*N119*2/1000))</f>
        <v>2744</v>
      </c>
      <c r="O178" s="8" t="n">
        <f aca="false" ca="false" dt2D="false" dtr="false" t="normal">IF(O63="", 0, IF(O119="", 0, O63*O119*2/1000))</f>
        <v>3329.2800000000002</v>
      </c>
      <c r="P178" s="8" t="n">
        <f aca="false" ca="false" dt2D="false" dtr="false" t="normal">IF(P63="", 0, IF(P119="", 0, P63*P119*2/1000))</f>
        <v>6174.8000000000002</v>
      </c>
      <c r="Q178" s="8" t="n">
        <f aca="false" ca="false" dt2D="false" dtr="false" t="normal">IF(Q63="", 0, IF(Q119="", 0, Q63*Q119*2/1000))</f>
        <v>7040</v>
      </c>
      <c r="R178" s="50" t="n"/>
      <c r="S178" s="16" t="n">
        <v>0</v>
      </c>
      <c r="T178" s="16" t="n">
        <v>11400.4</v>
      </c>
      <c r="U178" s="16" t="n">
        <v>0</v>
      </c>
      <c r="V178" s="16" t="n">
        <v>0</v>
      </c>
      <c r="W178" s="16" t="n">
        <v>0</v>
      </c>
      <c r="X178" s="16" t="n">
        <v>4703.6999999999998</v>
      </c>
      <c r="Y178" s="13" t="n"/>
      <c r="Z178" s="13" t="n"/>
      <c r="AA178" s="13" t="n"/>
      <c r="AB178" s="19" t="n">
        <v>30980.639999999999</v>
      </c>
      <c r="AC178" s="19" t="n">
        <v>40495.199999999997</v>
      </c>
      <c r="AD178" s="60" t="n">
        <v>49020</v>
      </c>
      <c r="AE178" s="60" t="n">
        <v>56221.199999999997</v>
      </c>
      <c r="AF178" s="60" t="n">
        <v>62880</v>
      </c>
      <c r="AG178" s="61" t="n">
        <v>70300.440000000002</v>
      </c>
      <c r="AH178" s="62" t="n"/>
      <c r="AI178" s="13" t="n"/>
      <c r="AJ178" s="13" t="n"/>
      <c r="AK178" s="13" t="n"/>
      <c r="AL178" s="13" t="n"/>
      <c r="AM178" s="13" t="n"/>
      <c r="AN178" s="13" t="n"/>
      <c r="AO178" s="13" t="n"/>
      <c r="AP178" s="13" t="n"/>
      <c r="AQ178" s="13" t="n"/>
      <c r="AR178" s="13" t="n"/>
      <c r="AS178" s="13" t="n"/>
      <c r="AT178" s="13" t="n"/>
      <c r="AU178" s="13" t="n"/>
      <c r="AV178" s="13" t="n"/>
      <c r="AW178" s="13" t="n"/>
      <c r="AX178" s="13" t="n"/>
      <c r="AY178" s="13" t="n"/>
      <c r="AZ178" s="13" t="n"/>
      <c r="BA178" s="13" t="n"/>
      <c r="BB178" s="13" t="n"/>
    </row>
    <row ht="15.75" outlineLevel="0" r="179">
      <c r="A179" s="2" t="s">
        <v>0</v>
      </c>
      <c r="B179" s="5" t="s">
        <v>3</v>
      </c>
      <c r="C179" s="7" t="s">
        <v>6</v>
      </c>
      <c r="D179" s="9" t="n">
        <f aca="false" ca="false" dt2D="false" dtr="false" t="normal">IFERROR(IF(C178, D178/C178*100, 0), 0)</f>
        <v>130.71130873990981</v>
      </c>
      <c r="E179" s="9" t="n">
        <f aca="false" ca="false" dt2D="false" dtr="false" t="normal">IFERROR(IF(D178, E178/D178*100, 0), 0)</f>
        <v>99.461210217507272</v>
      </c>
      <c r="F179" s="9" t="n">
        <f aca="false" ca="false" dt2D="false" dtr="false" t="normal">IFERROR(IF(E178, F178/E178*100, 0), 0)</f>
        <v>118.88864855330891</v>
      </c>
      <c r="G179" s="9" t="n">
        <f aca="false" ca="false" dt2D="false" dtr="false" t="normal">IFERROR(IF(F178, G178/F178*100, 0), 0)</f>
        <v>108.94145950280674</v>
      </c>
      <c r="H179" s="9" t="n">
        <f aca="false" ca="false" dt2D="false" dtr="false" t="normal">IFERROR(IF(G178, H178/G178*100, 0), 0)</f>
        <v>111.7408906882591</v>
      </c>
      <c r="I179" s="9" t="n">
        <f aca="false" ca="false" dt2D="false" dtr="false" t="normal">IFERROR(IF(H178, I178/H178*100, 0), 0)</f>
        <v>119.40052700922266</v>
      </c>
      <c r="J179" s="7" t="s">
        <v>6</v>
      </c>
      <c r="K179" s="9" t="n">
        <f aca="false" ca="false" dt2D="false" dtr="false" t="normal">IFERROR(IF(J178, K178/J178*100, 0), 0)</f>
        <v>0</v>
      </c>
      <c r="L179" s="9" t="n">
        <f aca="false" ca="false" dt2D="false" dtr="false" t="normal">IFERROR(IF(K178, L178/K178*100, 0), 0)</f>
        <v>0</v>
      </c>
      <c r="M179" s="9" t="n">
        <f aca="false" ca="false" dt2D="false" dtr="false" t="normal">IFERROR(IF(L178, M178/L178*100, 0), 0)</f>
        <v>0</v>
      </c>
      <c r="N179" s="23" t="n"/>
      <c r="O179" s="23" t="n">
        <f aca="false" ca="false" dt2D="false" dtr="false" t="normal">IF(N178, O178/N178*100, 0)</f>
        <v>121.32944606413996</v>
      </c>
      <c r="P179" s="23" t="n">
        <f aca="false" ca="false" dt2D="false" dtr="false" t="normal">IF(O178, P178/O178*100, 0)</f>
        <v>185.46953094963473</v>
      </c>
      <c r="Q179" s="23" t="n">
        <f aca="false" ca="false" dt2D="false" dtr="false" t="normal">IF(P178, Q178/P178*100, 0)</f>
        <v>114.01178985554188</v>
      </c>
      <c r="R179" s="24" t="n"/>
      <c r="S179" s="13" t="n"/>
      <c r="T179" s="13" t="n"/>
      <c r="U179" s="13" t="n"/>
      <c r="V179" s="13" t="n"/>
      <c r="W179" s="13" t="n"/>
      <c r="X179" s="13" t="n"/>
      <c r="Y179" s="13" t="n"/>
      <c r="Z179" s="13" t="n"/>
      <c r="AA179" s="13" t="n"/>
      <c r="AB179" s="28" t="n">
        <v>116.84237919056832</v>
      </c>
      <c r="AC179" s="29" t="n">
        <v>130.71130873990981</v>
      </c>
      <c r="AD179" s="29" t="n">
        <v>121.05138386771766</v>
      </c>
      <c r="AE179" s="29" t="n">
        <v>114.69033047735617</v>
      </c>
      <c r="AF179" s="29" t="n">
        <v>111.8439307592154</v>
      </c>
      <c r="AG179" s="30" t="n">
        <v>111.80095419847329</v>
      </c>
      <c r="AH179" s="31" t="n"/>
      <c r="AI179" s="13" t="n"/>
      <c r="AJ179" s="13" t="n"/>
      <c r="AK179" s="13" t="n"/>
      <c r="AL179" s="13" t="n"/>
      <c r="AM179" s="13" t="n"/>
      <c r="AN179" s="13" t="n"/>
      <c r="AO179" s="13" t="n"/>
      <c r="AP179" s="13" t="n"/>
      <c r="AQ179" s="13" t="n"/>
      <c r="AR179" s="13" t="n"/>
      <c r="AS179" s="13" t="n"/>
      <c r="AT179" s="13" t="n"/>
      <c r="AU179" s="13" t="n"/>
      <c r="AV179" s="13" t="n"/>
      <c r="AW179" s="13" t="n"/>
      <c r="AX179" s="13" t="n"/>
      <c r="AY179" s="13" t="n"/>
      <c r="AZ179" s="13" t="n"/>
      <c r="BA179" s="13" t="n"/>
      <c r="BB179" s="13" t="n"/>
    </row>
    <row ht="47.25" outlineLevel="0" r="180">
      <c r="A180" s="225" t="s">
        <v>306</v>
      </c>
      <c r="B180" s="6" t="s">
        <v>12</v>
      </c>
      <c r="C180" s="37" t="n">
        <f aca="false" ca="false" dt2D="false" dtr="false" t="normal">IFERROR(C65*C121*12/1000, 0)</f>
        <v>1692785.2032839998</v>
      </c>
      <c r="D180" s="37" t="n">
        <f aca="false" ca="false" dt2D="false" dtr="false" t="normal">IFERROR(D65*D121*12/1000, 0)</f>
        <v>1861033.0683600002</v>
      </c>
      <c r="E180" s="37" t="n">
        <f aca="false" ca="false" dt2D="false" dtr="false" t="normal">IFERROR(E65*E121*12/1000, 0)</f>
        <v>2127850.9644612004</v>
      </c>
      <c r="F180" s="37" t="n">
        <f aca="false" ca="false" dt2D="false" dtr="false" t="normal">IFERROR(F65*F121*12/1000, 0)</f>
        <v>2250624.7091999999</v>
      </c>
      <c r="G180" s="37" t="n">
        <f aca="false" ca="false" dt2D="false" dtr="false" t="normal">IFERROR(G65*G121*12/1000, 0)</f>
        <v>2393742.1200000001</v>
      </c>
      <c r="H180" s="37" t="n">
        <f aca="false" ca="false" dt2D="false" dtr="false" t="normal">IFERROR(H65*H121*12/1000, 0)</f>
        <v>2497851.0614999998</v>
      </c>
      <c r="I180" s="37" t="n">
        <f aca="false" ca="false" dt2D="false" dtr="false" t="normal">IFERROR(I65*I121*12/1000, 0)</f>
        <v>2615438.28492</v>
      </c>
      <c r="J180" s="37" t="n">
        <f aca="false" ca="false" dt2D="false" dtr="false" t="normal">IFERROR(J65*J121*3/1000, 0)</f>
        <v>0</v>
      </c>
      <c r="K180" s="37" t="n">
        <f aca="false" ca="false" dt2D="false" dtr="false" t="normal">IFERROR(K65*K121*3/1000, 0)</f>
        <v>0</v>
      </c>
      <c r="L180" s="37" t="n">
        <f aca="false" ca="false" dt2D="false" dtr="false" t="normal">IFERROR(L65*L121*3/1000, 0)</f>
        <v>0</v>
      </c>
      <c r="M180" s="37" t="n">
        <f aca="false" ca="false" dt2D="false" dtr="false" t="normal">IFERROR(M65*M121*3/1000, 0)</f>
        <v>0</v>
      </c>
      <c r="N180" s="8" t="n">
        <f aca="false" ca="false" dt2D="false" dtr="false" t="normal">IF(N65="", 0, IF(N121="", 0, N65*N121*2/1000))</f>
        <v>311353.20000000001</v>
      </c>
      <c r="O180" s="8" t="n">
        <f aca="false" ca="false" dt2D="false" dtr="false" t="normal">IF(O65="", 0, IF(O121="", 0, O65*O121*2/1000))</f>
        <v>303040.228</v>
      </c>
      <c r="P180" s="8" t="n">
        <f aca="false" ca="false" dt2D="false" dtr="false" t="normal">IF(P65="", 0, IF(P121="", 0, P65*P121*2/1000))</f>
        <v>323273.49155999999</v>
      </c>
      <c r="Q180" s="8" t="n">
        <f aca="false" ca="false" dt2D="false" dtr="false" t="normal">IF(Q65="", 0, IF(Q121="", 0, Q65*Q121*2/1000))</f>
        <v>351242.65999999997</v>
      </c>
      <c r="R180" s="130" t="n"/>
      <c r="S180" s="13" t="n"/>
      <c r="T180" s="13" t="n"/>
      <c r="U180" s="13" t="n"/>
      <c r="V180" s="13" t="n"/>
      <c r="W180" s="13" t="n"/>
      <c r="X180" s="13" t="n"/>
      <c r="Y180" s="13" t="n"/>
      <c r="Z180" s="13" t="n"/>
      <c r="AA180" s="13" t="n"/>
      <c r="AB180" s="60" t="n">
        <v>1692785.2032839998</v>
      </c>
      <c r="AC180" s="60" t="n">
        <v>1861033.0683600002</v>
      </c>
      <c r="AD180" s="60" t="n">
        <v>2261136</v>
      </c>
      <c r="AE180" s="60" t="n">
        <v>2517782.3999999999</v>
      </c>
      <c r="AF180" s="60" t="n">
        <v>2659556.3399999999</v>
      </c>
      <c r="AG180" s="61" t="n">
        <v>2876563.5</v>
      </c>
      <c r="AH180" s="62" t="n"/>
      <c r="AI180" s="13" t="n"/>
      <c r="AJ180" s="13" t="n"/>
      <c r="AK180" s="13" t="n"/>
      <c r="AL180" s="13" t="n"/>
      <c r="AM180" s="13" t="n"/>
      <c r="AN180" s="13" t="n"/>
      <c r="AO180" s="13" t="n"/>
      <c r="AP180" s="13" t="n"/>
      <c r="AQ180" s="13" t="n"/>
      <c r="AR180" s="13" t="n"/>
      <c r="AS180" s="13" t="n"/>
      <c r="AT180" s="13" t="n"/>
      <c r="AU180" s="13" t="n"/>
      <c r="AV180" s="13" t="n"/>
      <c r="AW180" s="13" t="n"/>
      <c r="AX180" s="13" t="n"/>
      <c r="AY180" s="13" t="n"/>
      <c r="AZ180" s="13" t="n"/>
      <c r="BA180" s="13" t="n"/>
      <c r="BB180" s="13" t="n"/>
    </row>
    <row ht="15.75" outlineLevel="0" r="181">
      <c r="A181" s="226" t="s">
        <v>307</v>
      </c>
      <c r="B181" s="5" t="s">
        <v>3</v>
      </c>
      <c r="C181" s="7" t="s">
        <v>6</v>
      </c>
      <c r="D181" s="9" t="n">
        <f aca="false" ca="false" dt2D="false" dtr="false" t="normal">IFERROR(IF(C180, D180/C180*100, 0), 0)</f>
        <v>109.93911482387723</v>
      </c>
      <c r="E181" s="9" t="n">
        <f aca="false" ca="false" dt2D="false" dtr="false" t="normal">IFERROR(IF(D180, E180/D180*100, 0), 0)</f>
        <v>114.33708517260945</v>
      </c>
      <c r="F181" s="9" t="n">
        <f aca="false" ca="false" dt2D="false" dtr="false" t="normal">IFERROR(IF(E180, F180/E180*100, 0), 0)</f>
        <v>105.76984698596536</v>
      </c>
      <c r="G181" s="9" t="n">
        <f aca="false" ca="false" dt2D="false" dtr="false" t="normal">IFERROR(IF(F180, G180/F180*100, 0), 0)</f>
        <v>106.35900824402094</v>
      </c>
      <c r="H181" s="9" t="n">
        <f aca="false" ca="false" dt2D="false" dtr="false" t="normal">IFERROR(IF(G180, H180/G180*100, 0), 0)</f>
        <v>104.3492129177223</v>
      </c>
      <c r="I181" s="9" t="n">
        <f aca="false" ca="false" dt2D="false" dtr="false" t="normal">IFERROR(IF(H180, I180/H180*100, 0), 0)</f>
        <v>104.70753541844033</v>
      </c>
      <c r="J181" s="7" t="s">
        <v>6</v>
      </c>
      <c r="K181" s="9" t="n">
        <f aca="false" ca="false" dt2D="false" dtr="false" t="normal">IFERROR(IF(J180, K180/J180*100, 0), 0)</f>
        <v>0</v>
      </c>
      <c r="L181" s="9" t="n">
        <f aca="false" ca="false" dt2D="false" dtr="false" t="normal">IFERROR(IF(K180, L180/K180*100, 0), 0)</f>
        <v>0</v>
      </c>
      <c r="M181" s="9" t="n">
        <f aca="false" ca="false" dt2D="false" dtr="false" t="normal">IFERROR(IF(L180, M180/L180*100, 0), 0)</f>
        <v>0</v>
      </c>
      <c r="N181" s="23" t="n"/>
      <c r="O181" s="23" t="n">
        <f aca="false" ca="false" dt2D="false" dtr="false" t="normal">IF(N180, O180/N180*100, 0)</f>
        <v>97.33005088754507</v>
      </c>
      <c r="P181" s="23" t="n">
        <f aca="false" ca="false" dt2D="false" dtr="false" t="normal">IF(O180, P180/O180*100, 0)</f>
        <v>106.67675829494161</v>
      </c>
      <c r="Q181" s="23" t="n">
        <f aca="false" ca="false" dt2D="false" dtr="false" t="normal">IF(P180, Q180/P180*100, 0)</f>
        <v>108.65185954624086</v>
      </c>
      <c r="R181" s="24" t="n"/>
      <c r="S181" s="13" t="n"/>
      <c r="T181" s="13" t="n"/>
      <c r="U181" s="13" t="n"/>
      <c r="V181" s="13" t="n"/>
      <c r="W181" s="13" t="n"/>
      <c r="X181" s="13" t="n"/>
      <c r="Y181" s="13" t="n"/>
      <c r="Z181" s="13" t="n"/>
      <c r="AA181" s="13" t="n"/>
      <c r="AB181" s="28" t="n">
        <v>101.16599279219551</v>
      </c>
      <c r="AC181" s="29" t="n">
        <v>109.93911482387723</v>
      </c>
      <c r="AD181" s="29" t="n">
        <v>121.49896949400167</v>
      </c>
      <c r="AE181" s="29" t="n">
        <v>111.35033009956057</v>
      </c>
      <c r="AF181" s="29" t="n">
        <v>105.63090519657298</v>
      </c>
      <c r="AG181" s="30" t="n">
        <v>108.15952483262679</v>
      </c>
      <c r="AH181" s="31" t="n"/>
      <c r="AI181" s="13" t="n"/>
      <c r="AJ181" s="13" t="n"/>
      <c r="AK181" s="13" t="n"/>
      <c r="AL181" s="13" t="n"/>
      <c r="AM181" s="13" t="n"/>
      <c r="AN181" s="13" t="n"/>
      <c r="AO181" s="13" t="n"/>
      <c r="AP181" s="13" t="n"/>
      <c r="AQ181" s="13" t="n"/>
      <c r="AR181" s="13" t="n"/>
      <c r="AS181" s="13" t="n"/>
      <c r="AT181" s="13" t="n"/>
      <c r="AU181" s="13" t="n"/>
      <c r="AV181" s="13" t="n"/>
      <c r="AW181" s="13" t="n"/>
      <c r="AX181" s="13" t="n"/>
      <c r="AY181" s="13" t="n"/>
      <c r="AZ181" s="13" t="n"/>
      <c r="BA181" s="13" t="n"/>
      <c r="BB181" s="13" t="n"/>
    </row>
    <row ht="31.5" outlineLevel="0" r="182">
      <c r="A182" s="225" t="s">
        <v>309</v>
      </c>
      <c r="B182" s="6" t="s">
        <v>12</v>
      </c>
      <c r="C182" s="37" t="n">
        <f aca="false" ca="false" dt2D="false" dtr="false" t="normal">IFERROR(C67*C123*12/1000, 0)</f>
        <v>179183.34</v>
      </c>
      <c r="D182" s="37" t="n">
        <f aca="false" ca="false" dt2D="false" dtr="false" t="normal">IFERROR(D67*D123*12/1000, 0)</f>
        <v>195034.76519999999</v>
      </c>
      <c r="E182" s="37" t="n">
        <f aca="false" ca="false" dt2D="false" dtr="false" t="normal">IFERROR(E67*E123*12/1000, 0)</f>
        <v>221714.26199999999</v>
      </c>
      <c r="F182" s="37" t="n">
        <f aca="false" ca="false" dt2D="false" dtr="false" t="normal">IFERROR(F67*F123*12/1000, 0)</f>
        <v>229728.47040000005</v>
      </c>
      <c r="G182" s="37" t="n">
        <f aca="false" ca="false" dt2D="false" dtr="false" t="normal">IFERROR(G67*G123*12/1000, 0)</f>
        <v>240064.44528000004</v>
      </c>
      <c r="H182" s="37" t="n">
        <f aca="false" ca="false" dt2D="false" dtr="false" t="normal">IFERROR(H67*H123*12/1000, 0)</f>
        <v>253977.28020000001</v>
      </c>
      <c r="I182" s="37" t="n">
        <f aca="false" ca="false" dt2D="false" dtr="false" t="normal">IFERROR(I67*I123*12/1000, 0)</f>
        <v>270820.10999999999</v>
      </c>
      <c r="J182" s="37" t="n">
        <f aca="false" ca="false" dt2D="false" dtr="false" t="normal">IFERROR(J67*J123*3/1000, 0)</f>
        <v>0</v>
      </c>
      <c r="K182" s="37" t="n">
        <f aca="false" ca="false" dt2D="false" dtr="false" t="normal">IFERROR(K67*K123*3/1000, 0)</f>
        <v>0</v>
      </c>
      <c r="L182" s="37" t="n">
        <f aca="false" ca="false" dt2D="false" dtr="false" t="normal">IFERROR(L67*L123*3/1000, 0)</f>
        <v>0</v>
      </c>
      <c r="M182" s="37" t="n">
        <f aca="false" ca="false" dt2D="false" dtr="false" t="normal">IFERROR(M67*M123*3/1000, 0)</f>
        <v>0</v>
      </c>
      <c r="N182" s="8" t="n">
        <f aca="false" ca="false" dt2D="false" dtr="false" t="normal">IF(N67="", 0, IF(N123="", 0, N67*N123*2/1000))</f>
        <v>23637.150000000001</v>
      </c>
      <c r="O182" s="8" t="n">
        <f aca="false" ca="false" dt2D="false" dtr="false" t="normal">IF(O67="", 0, IF(O123="", 0, O67*O123*2/1000))</f>
        <v>24972.84</v>
      </c>
      <c r="P182" s="8" t="n">
        <f aca="false" ca="false" dt2D="false" dtr="false" t="normal">IF(P67="", 0, IF(P123="", 0, P67*P123*2/1000))</f>
        <v>23225.094000000001</v>
      </c>
      <c r="Q182" s="8" t="n">
        <f aca="false" ca="false" dt2D="false" dtr="false" t="normal">IF(Q67="", 0, IF(Q123="", 0, Q67*Q123*2/1000))</f>
        <v>36784</v>
      </c>
      <c r="R182" s="130" t="n"/>
      <c r="S182" s="13" t="n"/>
      <c r="T182" s="13" t="n"/>
      <c r="U182" s="13" t="n"/>
      <c r="V182" s="13" t="n"/>
      <c r="W182" s="13" t="n"/>
      <c r="X182" s="13" t="n"/>
      <c r="Y182" s="13" t="n"/>
      <c r="Z182" s="13" t="n"/>
      <c r="AA182" s="13" t="n"/>
      <c r="AB182" s="60" t="n">
        <v>179183.34</v>
      </c>
      <c r="AC182" s="60" t="n">
        <v>195034.76519999999</v>
      </c>
      <c r="AD182" s="60" t="n">
        <v>205420.24799999999</v>
      </c>
      <c r="AE182" s="60" t="n">
        <v>213643.07999999999</v>
      </c>
      <c r="AF182" s="60" t="n">
        <v>222186.60000000001</v>
      </c>
      <c r="AG182" s="61" t="n">
        <v>231091.20000000001</v>
      </c>
      <c r="AH182" s="62" t="n"/>
      <c r="AI182" s="13" t="n"/>
      <c r="AJ182" s="13" t="n"/>
      <c r="AK182" s="13" t="n"/>
      <c r="AL182" s="13" t="n"/>
      <c r="AM182" s="13" t="n"/>
      <c r="AN182" s="13" t="n"/>
      <c r="AO182" s="13" t="n"/>
      <c r="AP182" s="13" t="n"/>
      <c r="AQ182" s="13" t="n"/>
      <c r="AR182" s="13" t="n"/>
      <c r="AS182" s="13" t="n"/>
      <c r="AT182" s="13" t="n"/>
      <c r="AU182" s="13" t="n"/>
      <c r="AV182" s="13" t="n"/>
      <c r="AW182" s="13" t="n"/>
      <c r="AX182" s="13" t="n"/>
      <c r="AY182" s="13" t="n"/>
      <c r="AZ182" s="13" t="n"/>
      <c r="BA182" s="13" t="n"/>
      <c r="BB182" s="13" t="n"/>
    </row>
    <row ht="15.75" outlineLevel="0" r="183">
      <c r="A183" s="2" t="s">
        <v>0</v>
      </c>
      <c r="B183" s="5" t="s">
        <v>3</v>
      </c>
      <c r="C183" s="7" t="s">
        <v>6</v>
      </c>
      <c r="D183" s="9" t="n">
        <f aca="false" ca="false" dt2D="false" dtr="false" t="normal">IFERROR(IF(C182, D182/C182*100, 0), 0)</f>
        <v>108.84648383047218</v>
      </c>
      <c r="E183" s="9" t="n">
        <f aca="false" ca="false" dt2D="false" dtr="false" t="normal">IFERROR(IF(D182, E182/D182*100, 0), 0)</f>
        <v>113.67935443337052</v>
      </c>
      <c r="F183" s="9" t="n">
        <f aca="false" ca="false" dt2D="false" dtr="false" t="normal">IFERROR(IF(E182, F182/E182*100, 0), 0)</f>
        <v>103.61465623713467</v>
      </c>
      <c r="G183" s="9" t="n">
        <f aca="false" ca="false" dt2D="false" dtr="false" t="normal">IFERROR(IF(F182, G182/F182*100, 0), 0)</f>
        <v>104.49921372914865</v>
      </c>
      <c r="H183" s="9" t="n">
        <f aca="false" ca="false" dt2D="false" dtr="false" t="normal">IFERROR(IF(G182, H182/G182*100, 0), 0)</f>
        <v>105.79545834193509</v>
      </c>
      <c r="I183" s="9" t="n">
        <f aca="false" ca="false" dt2D="false" dtr="false" t="normal">IFERROR(IF(H182, I182/H182*100, 0), 0)</f>
        <v>106.63162854044926</v>
      </c>
      <c r="J183" s="7" t="s">
        <v>6</v>
      </c>
      <c r="K183" s="9" t="n">
        <f aca="false" ca="false" dt2D="false" dtr="false" t="normal">IFERROR(IF(J182, K182/J182*100, 0), 0)</f>
        <v>0</v>
      </c>
      <c r="L183" s="9" t="n">
        <f aca="false" ca="false" dt2D="false" dtr="false" t="normal">IFERROR(IF(K182, L182/K182*100, 0), 0)</f>
        <v>0</v>
      </c>
      <c r="M183" s="9" t="n">
        <f aca="false" ca="false" dt2D="false" dtr="false" t="normal">IFERROR(IF(L182, M182/L182*100, 0), 0)</f>
        <v>0</v>
      </c>
      <c r="N183" s="23" t="n"/>
      <c r="O183" s="23" t="n">
        <f aca="false" ca="false" dt2D="false" dtr="false" t="normal">IF(N182, O182/N182*100, 0)</f>
        <v>105.65080815580559</v>
      </c>
      <c r="P183" s="23" t="n">
        <f aca="false" ca="false" dt2D="false" dtr="false" t="normal">IF(O182, P182/O182*100, 0)</f>
        <v>93.001412734795082</v>
      </c>
      <c r="Q183" s="23" t="n">
        <f aca="false" ca="false" dt2D="false" dtr="false" t="normal">IF(P182, Q182/P182*100, 0)</f>
        <v>158.38041387475116</v>
      </c>
      <c r="R183" s="24" t="n"/>
      <c r="S183" s="13" t="n"/>
      <c r="T183" s="13" t="n"/>
      <c r="U183" s="13" t="n"/>
      <c r="V183" s="13" t="n"/>
      <c r="W183" s="13" t="n"/>
      <c r="X183" s="13" t="n"/>
      <c r="Y183" s="13" t="n"/>
      <c r="Z183" s="13" t="n"/>
      <c r="AA183" s="13" t="n"/>
      <c r="AB183" s="28" t="n">
        <v>111.74586752800406</v>
      </c>
      <c r="AC183" s="29" t="n">
        <v>108.84648383047218</v>
      </c>
      <c r="AD183" s="29" t="n">
        <v>105.32493926882734</v>
      </c>
      <c r="AE183" s="29" t="n">
        <v>104.00293159026855</v>
      </c>
      <c r="AF183" s="29" t="n">
        <v>103.99896874731445</v>
      </c>
      <c r="AG183" s="30" t="n">
        <v>104.00771243630354</v>
      </c>
      <c r="AH183" s="31" t="n"/>
      <c r="AI183" s="13" t="n"/>
      <c r="AJ183" s="13" t="n"/>
      <c r="AK183" s="13" t="n"/>
      <c r="AL183" s="13" t="n"/>
      <c r="AM183" s="13" t="n"/>
      <c r="AN183" s="13" t="n"/>
      <c r="AO183" s="13" t="n"/>
      <c r="AP183" s="13" t="n"/>
      <c r="AQ183" s="13" t="n"/>
      <c r="AR183" s="13" t="n"/>
      <c r="AS183" s="13" t="n"/>
      <c r="AT183" s="13" t="n"/>
      <c r="AU183" s="13" t="n"/>
      <c r="AV183" s="13" t="n"/>
      <c r="AW183" s="13" t="n"/>
      <c r="AX183" s="13" t="n"/>
      <c r="AY183" s="13" t="n"/>
      <c r="AZ183" s="13" t="n"/>
      <c r="BA183" s="13" t="n"/>
      <c r="BB183" s="13" t="n"/>
    </row>
    <row outlineLevel="0" r="184">
      <c r="A184" s="13" t="n"/>
      <c r="B184" s="13" t="n"/>
      <c r="C184" s="13" t="n"/>
      <c r="D184" s="13" t="n"/>
      <c r="E184" s="13" t="n"/>
      <c r="F184" s="13" t="n"/>
      <c r="G184" s="13" t="n"/>
      <c r="H184" s="13" t="n"/>
      <c r="I184" s="13" t="n"/>
      <c r="J184" s="13" t="n"/>
      <c r="K184" s="13" t="n"/>
      <c r="L184" s="13" t="n"/>
      <c r="M184" s="13" t="n"/>
      <c r="N184" s="13" t="n"/>
      <c r="O184" s="13" t="n"/>
      <c r="P184" s="13" t="n"/>
      <c r="Q184" s="133" t="n"/>
      <c r="R184" s="133" t="n"/>
      <c r="S184" s="13" t="n"/>
      <c r="T184" s="13" t="n"/>
      <c r="U184" s="13" t="n"/>
      <c r="V184" s="13" t="n"/>
      <c r="W184" s="13" t="n"/>
      <c r="X184" s="13" t="n"/>
      <c r="Y184" s="13" t="n"/>
      <c r="Z184" s="13" t="n"/>
      <c r="AA184" s="13" t="n"/>
      <c r="AB184" s="13" t="n"/>
      <c r="AC184" s="13" t="n"/>
      <c r="AD184" s="13" t="n"/>
      <c r="AE184" s="13" t="n"/>
      <c r="AF184" s="13" t="n"/>
      <c r="AG184" s="227" t="n"/>
      <c r="AH184" s="13" t="n"/>
      <c r="AI184" s="13" t="n"/>
      <c r="AJ184" s="13" t="n"/>
      <c r="AK184" s="13" t="n"/>
      <c r="AL184" s="13" t="n"/>
      <c r="AM184" s="13" t="n"/>
      <c r="AN184" s="13" t="n"/>
      <c r="AO184" s="13" t="n"/>
      <c r="AP184" s="13" t="n"/>
      <c r="AQ184" s="13" t="n"/>
      <c r="AR184" s="13" t="n"/>
      <c r="AS184" s="13" t="n"/>
      <c r="AT184" s="13" t="n"/>
      <c r="AU184" s="13" t="n"/>
      <c r="AV184" s="13" t="n"/>
      <c r="AW184" s="13" t="n"/>
      <c r="AX184" s="13" t="n"/>
      <c r="AY184" s="13" t="n"/>
      <c r="AZ184" s="13" t="n"/>
      <c r="BA184" s="13" t="n"/>
      <c r="BB184" s="13" t="n"/>
    </row>
    <row ht="15.75" outlineLevel="0" r="185">
      <c r="A185" s="68" t="s">
        <v>314</v>
      </c>
      <c r="B185" s="13" t="n"/>
      <c r="C185" s="13" t="n"/>
      <c r="D185" s="13" t="n"/>
      <c r="E185" s="13" t="n"/>
      <c r="F185" s="13" t="n"/>
      <c r="G185" s="13" t="n"/>
      <c r="H185" s="13" t="n"/>
      <c r="I185" s="13" t="n"/>
      <c r="J185" s="13" t="n"/>
      <c r="K185" s="13" t="n"/>
      <c r="L185" s="13" t="n"/>
      <c r="M185" s="13" t="n"/>
      <c r="N185" s="13" t="n"/>
      <c r="O185" s="13" t="n"/>
      <c r="P185" s="13" t="n"/>
      <c r="Q185" s="133" t="n"/>
      <c r="R185" s="133" t="n"/>
      <c r="S185" s="13" t="n"/>
      <c r="T185" s="13" t="n"/>
      <c r="U185" s="13" t="n"/>
      <c r="V185" s="13" t="n"/>
      <c r="W185" s="13" t="n"/>
      <c r="X185" s="13" t="n"/>
      <c r="Y185" s="13" t="n"/>
      <c r="Z185" s="13" t="n"/>
      <c r="AA185" s="13" t="n"/>
      <c r="AB185" s="13" t="n"/>
      <c r="AC185" s="13" t="n"/>
      <c r="AD185" s="13" t="n"/>
      <c r="AE185" s="13" t="n"/>
      <c r="AF185" s="13" t="n"/>
      <c r="AG185" s="13" t="n"/>
      <c r="AH185" s="13" t="n"/>
      <c r="AI185" s="13" t="n"/>
      <c r="AJ185" s="13" t="n"/>
      <c r="AK185" s="13" t="n"/>
      <c r="AL185" s="13" t="n"/>
      <c r="AM185" s="13" t="n"/>
      <c r="AN185" s="13" t="n"/>
      <c r="AO185" s="13" t="n"/>
      <c r="AP185" s="13" t="n"/>
      <c r="AQ185" s="13" t="n"/>
      <c r="AR185" s="13" t="n"/>
      <c r="AS185" s="13" t="n"/>
      <c r="AT185" s="13" t="n"/>
      <c r="AU185" s="13" t="n"/>
      <c r="AV185" s="13" t="n"/>
      <c r="AW185" s="13" t="n"/>
      <c r="AX185" s="13" t="n"/>
      <c r="AY185" s="13" t="n"/>
      <c r="AZ185" s="13" t="n"/>
      <c r="BA185" s="13" t="n"/>
      <c r="BB185" s="13" t="n"/>
    </row>
    <row outlineLevel="0" r="186">
      <c r="A186" s="13" t="n"/>
      <c r="B186" s="13" t="n"/>
      <c r="C186" s="13" t="n"/>
      <c r="D186" s="13" t="n"/>
      <c r="E186" s="13" t="n"/>
      <c r="F186" s="13" t="n"/>
      <c r="G186" s="13" t="n"/>
      <c r="H186" s="13" t="n"/>
      <c r="I186" s="13" t="n"/>
      <c r="J186" s="13" t="n"/>
      <c r="K186" s="13" t="n"/>
      <c r="L186" s="13" t="n"/>
      <c r="M186" s="13" t="n"/>
      <c r="N186" s="13" t="n"/>
      <c r="O186" s="13" t="n"/>
      <c r="P186" s="13" t="n"/>
      <c r="Q186" s="133" t="n"/>
      <c r="R186" s="133" t="n"/>
      <c r="S186" s="13" t="n"/>
      <c r="T186" s="13" t="n"/>
      <c r="U186" s="13" t="n"/>
      <c r="V186" s="13" t="n"/>
      <c r="W186" s="13" t="n"/>
      <c r="X186" s="13" t="n"/>
      <c r="Y186" s="13" t="n"/>
      <c r="Z186" s="13" t="n"/>
      <c r="AA186" s="13" t="n"/>
      <c r="AB186" s="13" t="n"/>
      <c r="AC186" s="13" t="n"/>
      <c r="AD186" s="13" t="n"/>
      <c r="AE186" s="13" t="n"/>
      <c r="AF186" s="13" t="n"/>
      <c r="AG186" s="13" t="n"/>
      <c r="AH186" s="13" t="n"/>
      <c r="AI186" s="13" t="n"/>
      <c r="AJ186" s="13" t="n"/>
      <c r="AK186" s="13" t="n"/>
      <c r="AL186" s="13" t="n"/>
      <c r="AM186" s="13" t="n"/>
      <c r="AN186" s="13" t="n"/>
      <c r="AO186" s="13" t="n"/>
      <c r="AP186" s="13" t="n"/>
      <c r="AQ186" s="13" t="n"/>
      <c r="AR186" s="13" t="n"/>
      <c r="AS186" s="13" t="n"/>
      <c r="AT186" s="13" t="n"/>
      <c r="AU186" s="13" t="n"/>
      <c r="AV186" s="13" t="n"/>
      <c r="AW186" s="13" t="n"/>
      <c r="AX186" s="13" t="n"/>
      <c r="AY186" s="13" t="n"/>
      <c r="AZ186" s="13" t="n"/>
      <c r="BA186" s="13" t="n"/>
      <c r="BB186" s="13" t="n"/>
    </row>
    <row ht="20.25" outlineLevel="0" r="187">
      <c r="A187" s="20" t="n"/>
      <c r="B187" s="20" t="n"/>
      <c r="C187" s="230" t="n"/>
      <c r="D187" s="230" t="n"/>
      <c r="E187" s="230" t="n"/>
      <c r="F187" s="230" t="n"/>
      <c r="G187" s="230" t="n"/>
      <c r="H187" s="230" t="n"/>
      <c r="I187" s="230" t="n"/>
      <c r="J187" s="20" t="n"/>
      <c r="K187" s="20" t="n"/>
      <c r="L187" s="20" t="n"/>
      <c r="M187" s="20" t="n"/>
      <c r="N187" s="20" t="n"/>
      <c r="O187" s="20" t="n"/>
      <c r="P187" s="36" t="s">
        <v>318</v>
      </c>
      <c r="Q187" s="36" t="s"/>
      <c r="R187" s="133" t="n"/>
      <c r="S187" s="13" t="n"/>
      <c r="T187" s="13" t="n"/>
      <c r="U187" s="13" t="n"/>
      <c r="V187" s="13" t="n"/>
      <c r="W187" s="13" t="n"/>
      <c r="X187" s="13" t="n"/>
      <c r="Y187" s="13" t="n"/>
      <c r="Z187" s="13" t="n"/>
      <c r="AA187" s="13" t="n"/>
      <c r="AB187" s="13" t="n"/>
      <c r="AC187" s="13" t="n"/>
      <c r="AD187" s="13" t="n"/>
      <c r="AE187" s="13" t="n"/>
      <c r="AF187" s="13" t="n"/>
      <c r="AG187" s="13" t="n"/>
      <c r="AH187" s="13" t="n"/>
      <c r="AI187" s="13" t="n"/>
      <c r="AJ187" s="13" t="n"/>
      <c r="AK187" s="13" t="n"/>
      <c r="AL187" s="13" t="n"/>
      <c r="AM187" s="13" t="n"/>
      <c r="AN187" s="13" t="n"/>
      <c r="AO187" s="13" t="n"/>
      <c r="AP187" s="13" t="n"/>
      <c r="AQ187" s="13" t="n"/>
      <c r="AR187" s="13" t="n"/>
      <c r="AS187" s="13" t="n"/>
      <c r="AT187" s="13" t="n"/>
      <c r="AU187" s="13" t="n"/>
      <c r="AV187" s="13" t="n"/>
      <c r="AW187" s="13" t="n"/>
      <c r="AX187" s="13" t="n"/>
      <c r="AY187" s="13" t="n"/>
      <c r="AZ187" s="13" t="n"/>
      <c r="BA187" s="13" t="n"/>
      <c r="BB187" s="13" t="n"/>
    </row>
    <row ht="20.25" outlineLevel="0" r="188">
      <c r="A188" s="36" t="s">
        <v>321</v>
      </c>
      <c r="B188" s="36" t="s"/>
      <c r="C188" s="36" t="s"/>
      <c r="D188" s="36" t="s"/>
      <c r="E188" s="36" t="s"/>
      <c r="F188" s="36" t="s"/>
      <c r="G188" s="36" t="s"/>
      <c r="H188" s="36" t="s"/>
      <c r="I188" s="36" t="s"/>
      <c r="J188" s="36" t="s"/>
      <c r="K188" s="36" t="s"/>
      <c r="L188" s="36" t="s"/>
      <c r="M188" s="36" t="s"/>
      <c r="N188" s="231" t="n"/>
      <c r="O188" s="231" t="n"/>
      <c r="P188" s="231" t="n"/>
      <c r="Q188" s="232" t="n"/>
      <c r="R188" s="133" t="n"/>
      <c r="S188" s="13" t="n"/>
      <c r="T188" s="13" t="n"/>
      <c r="U188" s="13" t="n"/>
      <c r="V188" s="13" t="n"/>
      <c r="W188" s="13" t="n"/>
      <c r="X188" s="13" t="n"/>
      <c r="Y188" s="13" t="n"/>
      <c r="Z188" s="13" t="n"/>
      <c r="AA188" s="13" t="n"/>
      <c r="AB188" s="13" t="n"/>
      <c r="AC188" s="13" t="n"/>
      <c r="AD188" s="13" t="n"/>
      <c r="AE188" s="13" t="n"/>
      <c r="AF188" s="13" t="n"/>
      <c r="AG188" s="13" t="n"/>
      <c r="AH188" s="13" t="n"/>
      <c r="AI188" s="13" t="n"/>
      <c r="AJ188" s="13" t="n"/>
      <c r="AK188" s="13" t="n"/>
      <c r="AL188" s="13" t="n"/>
      <c r="AM188" s="13" t="n"/>
      <c r="AN188" s="13" t="n"/>
      <c r="AO188" s="13" t="n"/>
      <c r="AP188" s="13" t="n"/>
      <c r="AQ188" s="13" t="n"/>
      <c r="AR188" s="13" t="n"/>
      <c r="AS188" s="13" t="n"/>
      <c r="AT188" s="13" t="n"/>
      <c r="AU188" s="13" t="n"/>
      <c r="AV188" s="13" t="n"/>
      <c r="AW188" s="13" t="n"/>
      <c r="AX188" s="13" t="n"/>
      <c r="AY188" s="13" t="n"/>
      <c r="AZ188" s="13" t="n"/>
      <c r="BA188" s="13" t="n"/>
      <c r="BB188" s="13" t="n"/>
    </row>
    <row ht="15.75" outlineLevel="0" r="189">
      <c r="A189" s="68" t="n"/>
      <c r="B189" s="68" t="n"/>
      <c r="C189" s="173" t="n"/>
      <c r="D189" s="173" t="n"/>
      <c r="E189" s="173" t="n"/>
      <c r="F189" s="173" t="n"/>
      <c r="G189" s="173" t="n"/>
      <c r="H189" s="173" t="n"/>
      <c r="I189" s="173" t="n"/>
      <c r="J189" s="173" t="n"/>
      <c r="K189" s="173" t="n"/>
      <c r="L189" s="68" t="n"/>
      <c r="M189" s="68" t="n"/>
      <c r="N189" s="68" t="n"/>
      <c r="O189" s="68" t="n"/>
      <c r="P189" s="68" t="n"/>
      <c r="Q189" s="133" t="n"/>
      <c r="R189" s="133" t="n"/>
      <c r="S189" s="13" t="n"/>
      <c r="T189" s="13" t="n"/>
      <c r="U189" s="13" t="n"/>
      <c r="V189" s="13" t="n"/>
      <c r="W189" s="13" t="n"/>
      <c r="X189" s="13" t="n"/>
      <c r="Y189" s="13" t="n"/>
      <c r="Z189" s="13" t="n"/>
      <c r="AA189" s="13" t="n"/>
      <c r="AB189" s="13" t="n"/>
      <c r="AC189" s="13" t="n"/>
      <c r="AD189" s="13" t="n"/>
      <c r="AE189" s="13" t="n"/>
      <c r="AF189" s="13" t="n"/>
      <c r="AG189" s="13" t="n"/>
      <c r="AH189" s="13" t="n"/>
      <c r="AI189" s="13" t="n"/>
      <c r="AJ189" s="13" t="n"/>
      <c r="AK189" s="13" t="n"/>
      <c r="AL189" s="13" t="n"/>
      <c r="AM189" s="13" t="n"/>
      <c r="AN189" s="13" t="n"/>
      <c r="AO189" s="13" t="n"/>
      <c r="AP189" s="13" t="n"/>
      <c r="AQ189" s="13" t="n"/>
      <c r="AR189" s="13" t="n"/>
      <c r="AS189" s="13" t="n"/>
      <c r="AT189" s="13" t="n"/>
      <c r="AU189" s="13" t="n"/>
      <c r="AV189" s="13" t="n"/>
      <c r="AW189" s="13" t="n"/>
      <c r="AX189" s="13" t="n"/>
      <c r="AY189" s="13" t="n"/>
      <c r="AZ189" s="13" t="n"/>
      <c r="BA189" s="13" t="n"/>
      <c r="BB189" s="13" t="n"/>
    </row>
    <row customHeight="true" ht="29.25" outlineLevel="0" r="190">
      <c r="A190" s="3" t="s">
        <v>34</v>
      </c>
      <c r="B190" s="3" t="s">
        <v>36</v>
      </c>
      <c r="C190" s="3" t="n">
        <v>2023</v>
      </c>
      <c r="D190" s="3" t="n">
        <v>2024</v>
      </c>
      <c r="E190" s="3" t="n">
        <v>2025</v>
      </c>
      <c r="F190" s="3" t="n">
        <v>2026</v>
      </c>
      <c r="G190" s="3" t="n">
        <v>2027</v>
      </c>
      <c r="H190" s="3" t="n">
        <v>2028</v>
      </c>
      <c r="I190" s="3" t="n">
        <v>2029</v>
      </c>
      <c r="J190" s="3" t="n">
        <v>2023</v>
      </c>
      <c r="K190" s="3" t="n">
        <v>2024</v>
      </c>
      <c r="L190" s="3" t="n">
        <v>2025</v>
      </c>
      <c r="M190" s="3" t="n">
        <v>2026</v>
      </c>
      <c r="N190" s="3" t="n">
        <v>2023</v>
      </c>
      <c r="O190" s="3" t="n">
        <v>2024</v>
      </c>
      <c r="P190" s="3" t="n">
        <v>2025</v>
      </c>
      <c r="Q190" s="3" t="n">
        <v>2026</v>
      </c>
      <c r="R190" s="123" t="n"/>
      <c r="S190" s="13" t="n"/>
      <c r="T190" s="13" t="n"/>
      <c r="U190" s="13" t="n"/>
      <c r="V190" s="13" t="n"/>
      <c r="W190" s="13" t="n"/>
      <c r="X190" s="13" t="n"/>
      <c r="Y190" s="13" t="n"/>
      <c r="Z190" s="13" t="n"/>
      <c r="AA190" s="13" t="n"/>
      <c r="AB190" s="13" t="n"/>
      <c r="AC190" s="13" t="n"/>
      <c r="AD190" s="13" t="n"/>
      <c r="AE190" s="13" t="n"/>
      <c r="AF190" s="13" t="n"/>
      <c r="AG190" s="13" t="n"/>
      <c r="AH190" s="13" t="n"/>
      <c r="AI190" s="13" t="n"/>
      <c r="AJ190" s="13" t="n"/>
      <c r="AK190" s="13" t="n"/>
      <c r="AL190" s="13" t="n"/>
      <c r="AM190" s="13" t="n"/>
      <c r="AN190" s="13" t="n"/>
      <c r="AO190" s="13" t="n"/>
      <c r="AP190" s="13" t="n"/>
      <c r="AQ190" s="13" t="n"/>
      <c r="AR190" s="13" t="n"/>
      <c r="AS190" s="13" t="n"/>
      <c r="AT190" s="13" t="n"/>
      <c r="AU190" s="13" t="n"/>
      <c r="AV190" s="13" t="n"/>
      <c r="AW190" s="13" t="n"/>
      <c r="AX190" s="13" t="n"/>
      <c r="AY190" s="13" t="n"/>
      <c r="AZ190" s="13" t="n"/>
      <c r="BA190" s="13" t="n"/>
      <c r="BB190" s="13" t="n"/>
    </row>
    <row ht="15.75" outlineLevel="0" r="191">
      <c r="A191" s="238" t="s"/>
      <c r="B191" s="239" t="s"/>
      <c r="C191" s="3" t="s">
        <v>49</v>
      </c>
      <c r="D191" s="3" t="s">
        <v>49</v>
      </c>
      <c r="E191" s="3" t="s">
        <v>49</v>
      </c>
      <c r="F191" s="3" t="s">
        <v>50</v>
      </c>
      <c r="G191" s="3" t="s">
        <v>51</v>
      </c>
      <c r="H191" s="3" t="s">
        <v>51</v>
      </c>
      <c r="I191" s="3" t="s">
        <v>51</v>
      </c>
      <c r="J191" s="3" t="s">
        <v>52</v>
      </c>
      <c r="K191" s="3" t="s">
        <v>52</v>
      </c>
      <c r="L191" s="3" t="s">
        <v>52</v>
      </c>
      <c r="M191" s="3" t="s">
        <v>52</v>
      </c>
      <c r="N191" s="3" t="s">
        <v>53</v>
      </c>
      <c r="O191" s="3" t="s">
        <v>53</v>
      </c>
      <c r="P191" s="3" t="s">
        <v>53</v>
      </c>
      <c r="Q191" s="3" t="s">
        <v>53</v>
      </c>
      <c r="R191" s="241" t="n"/>
      <c r="S191" s="13" t="n"/>
      <c r="T191" s="13" t="n"/>
      <c r="U191" s="13" t="n"/>
      <c r="V191" s="13" t="n"/>
      <c r="W191" s="13" t="n"/>
      <c r="X191" s="13" t="n"/>
      <c r="Y191" s="13" t="n"/>
      <c r="Z191" s="13" t="n"/>
      <c r="AA191" s="27" t="n"/>
      <c r="AB191" s="13" t="n"/>
      <c r="AC191" s="13" t="n"/>
      <c r="AD191" s="13" t="n"/>
      <c r="AE191" s="13" t="n"/>
      <c r="AF191" s="13" t="n"/>
      <c r="AG191" s="13" t="n"/>
      <c r="AH191" s="13" t="n"/>
      <c r="AI191" s="13" t="n"/>
      <c r="AJ191" s="13" t="n"/>
      <c r="AK191" s="13" t="n"/>
      <c r="AL191" s="13" t="n"/>
      <c r="AM191" s="13" t="n"/>
      <c r="AN191" s="13" t="n"/>
      <c r="AO191" s="13" t="n"/>
      <c r="AP191" s="13" t="n"/>
      <c r="AQ191" s="13" t="n"/>
      <c r="AR191" s="13" t="n"/>
      <c r="AS191" s="13" t="n"/>
      <c r="AT191" s="13" t="n"/>
      <c r="AU191" s="13" t="n"/>
      <c r="AV191" s="13" t="n"/>
      <c r="AW191" s="13" t="n"/>
      <c r="AX191" s="13" t="n"/>
      <c r="AY191" s="13" t="n"/>
      <c r="AZ191" s="13" t="n"/>
      <c r="BA191" s="13" t="n"/>
      <c r="BB191" s="13" t="n"/>
    </row>
    <row ht="31.5" outlineLevel="0" r="192">
      <c r="A192" s="3" t="s">
        <v>329</v>
      </c>
      <c r="B192" s="3" t="s">
        <v>5</v>
      </c>
      <c r="C192" s="3" t="s">
        <v>330</v>
      </c>
      <c r="D192" s="3" t="s">
        <v>331</v>
      </c>
      <c r="E192" s="3" t="s">
        <v>332</v>
      </c>
      <c r="F192" s="3" t="s">
        <v>333</v>
      </c>
      <c r="G192" s="3" t="s">
        <v>334</v>
      </c>
      <c r="H192" s="3" t="s">
        <v>335</v>
      </c>
      <c r="I192" s="3" t="s">
        <v>336</v>
      </c>
      <c r="J192" s="3" t="n">
        <v>0</v>
      </c>
      <c r="K192" s="3" t="n">
        <v>0</v>
      </c>
      <c r="L192" s="3" t="n">
        <v>0</v>
      </c>
      <c r="M192" s="3" t="n">
        <v>0</v>
      </c>
      <c r="N192" s="3" t="s">
        <v>337</v>
      </c>
      <c r="O192" s="3" t="s">
        <v>338</v>
      </c>
      <c r="P192" s="3" t="s">
        <v>339</v>
      </c>
      <c r="Q192" s="3" t="s">
        <v>340</v>
      </c>
      <c r="R192" s="66" t="n"/>
      <c r="S192" s="247" t="s">
        <v>341</v>
      </c>
      <c r="T192" s="247" t="s"/>
      <c r="U192" s="247" t="s"/>
      <c r="V192" s="247" t="s"/>
      <c r="W192" s="13" t="n"/>
      <c r="X192" s="13" t="n"/>
      <c r="Y192" s="13" t="n"/>
      <c r="Z192" s="13" t="n"/>
      <c r="AA192" s="13" t="n"/>
      <c r="AB192" s="13" t="n"/>
      <c r="AC192" s="13" t="n"/>
      <c r="AD192" s="13" t="n"/>
      <c r="AE192" s="13" t="n"/>
      <c r="AF192" s="13" t="n"/>
      <c r="AG192" s="13" t="n"/>
      <c r="AH192" s="13" t="n"/>
      <c r="AI192" s="13" t="n"/>
      <c r="AJ192" s="13" t="n"/>
      <c r="AK192" s="13" t="n"/>
      <c r="AL192" s="13" t="n"/>
      <c r="AM192" s="13" t="n"/>
      <c r="AN192" s="13" t="n"/>
      <c r="AO192" s="13" t="n"/>
      <c r="AP192" s="13" t="n"/>
      <c r="AQ192" s="13" t="n"/>
      <c r="AR192" s="13" t="n"/>
      <c r="AS192" s="13" t="n"/>
      <c r="AT192" s="13" t="n"/>
      <c r="AU192" s="13" t="n"/>
      <c r="AV192" s="13" t="n"/>
      <c r="AW192" s="13" t="n"/>
      <c r="AX192" s="13" t="n"/>
      <c r="AY192" s="13" t="n"/>
      <c r="AZ192" s="13" t="n"/>
      <c r="BA192" s="13" t="n"/>
      <c r="BB192" s="13" t="n"/>
    </row>
    <row ht="15.75" outlineLevel="0" r="193">
      <c r="A193" s="3" t="s">
        <v>9</v>
      </c>
      <c r="B193" s="3" t="s">
        <v>3</v>
      </c>
      <c r="C193" s="3" t="s">
        <v>6</v>
      </c>
      <c r="D193" s="3" t="n">
        <v>102.59999999999999</v>
      </c>
      <c r="E193" s="3" t="n">
        <v>99.200000000000003</v>
      </c>
      <c r="F193" s="3" t="n">
        <v>101.59999999999999</v>
      </c>
      <c r="G193" s="3" t="n">
        <v>101.40000000000001</v>
      </c>
      <c r="H193" s="3" t="n">
        <v>99.200000000000003</v>
      </c>
      <c r="I193" s="3" t="n">
        <v>104.3</v>
      </c>
      <c r="J193" s="3" t="s">
        <v>6</v>
      </c>
      <c r="K193" s="3" t="n">
        <v>0</v>
      </c>
      <c r="L193" s="3" t="n">
        <v>0</v>
      </c>
      <c r="M193" s="3" t="n">
        <v>0</v>
      </c>
      <c r="N193" s="3" t="n"/>
      <c r="O193" s="3" t="n">
        <v>111.5</v>
      </c>
      <c r="P193" s="3" t="n">
        <v>93.700000000000003</v>
      </c>
      <c r="Q193" s="3" t="n">
        <v>97.400000000000006</v>
      </c>
      <c r="R193" s="25" t="n"/>
      <c r="S193" s="247" t="s"/>
      <c r="T193" s="247" t="s"/>
      <c r="U193" s="247" t="s"/>
      <c r="V193" s="247" t="s"/>
      <c r="W193" s="13" t="n"/>
      <c r="X193" s="13" t="n"/>
      <c r="Y193" s="13" t="n"/>
      <c r="Z193" s="13" t="n"/>
      <c r="AA193" s="27" t="n"/>
      <c r="AB193" s="13" t="n"/>
      <c r="AC193" s="13" t="n"/>
      <c r="AD193" s="13" t="n"/>
      <c r="AE193" s="13" t="n"/>
      <c r="AF193" s="13" t="n"/>
      <c r="AG193" s="13" t="n"/>
      <c r="AH193" s="13" t="n"/>
      <c r="AI193" s="13" t="n"/>
      <c r="AJ193" s="13" t="n"/>
      <c r="AK193" s="13" t="n"/>
      <c r="AL193" s="13" t="n"/>
      <c r="AM193" s="13" t="n"/>
      <c r="AN193" s="13" t="n"/>
      <c r="AO193" s="13" t="n"/>
      <c r="AP193" s="13" t="n"/>
      <c r="AQ193" s="13" t="n"/>
      <c r="AR193" s="13" t="n"/>
      <c r="AS193" s="13" t="n"/>
      <c r="AT193" s="13" t="n"/>
      <c r="AU193" s="13" t="n"/>
      <c r="AV193" s="13" t="n"/>
      <c r="AW193" s="13" t="n"/>
      <c r="AX193" s="13" t="n"/>
      <c r="AY193" s="13" t="n"/>
      <c r="AZ193" s="13" t="n"/>
      <c r="BA193" s="13" t="n"/>
      <c r="BB193" s="13" t="n"/>
    </row>
    <row ht="31.5" outlineLevel="0" r="194">
      <c r="A194" s="3" t="s">
        <v>33</v>
      </c>
      <c r="B194" s="3" t="s">
        <v>5</v>
      </c>
      <c r="C194" s="3" t="n">
        <v>340</v>
      </c>
      <c r="D194" s="3" t="n">
        <v>310</v>
      </c>
      <c r="E194" s="3" t="n">
        <v>159</v>
      </c>
      <c r="F194" s="3" t="n">
        <v>150</v>
      </c>
      <c r="G194" s="3" t="n">
        <v>150</v>
      </c>
      <c r="H194" s="3" t="n">
        <v>150</v>
      </c>
      <c r="I194" s="3" t="n">
        <v>150</v>
      </c>
      <c r="J194" s="3" t="n"/>
      <c r="K194" s="3" t="n"/>
      <c r="L194" s="3" t="n"/>
      <c r="M194" s="3" t="n"/>
      <c r="N194" s="3" t="n">
        <v>380</v>
      </c>
      <c r="O194" s="3" t="n">
        <v>276</v>
      </c>
      <c r="P194" s="3" t="n">
        <v>272</v>
      </c>
      <c r="Q194" s="3" t="n">
        <v>155</v>
      </c>
      <c r="R194" s="11" t="n"/>
      <c r="S194" s="247" t="s"/>
      <c r="T194" s="247" t="s"/>
      <c r="U194" s="247" t="s"/>
      <c r="V194" s="247" t="s"/>
      <c r="W194" s="13" t="n"/>
      <c r="X194" s="13" t="n"/>
      <c r="Y194" s="13" t="n"/>
      <c r="Z194" s="13" t="n"/>
      <c r="AA194" s="13" t="n"/>
      <c r="AB194" s="13" t="n"/>
      <c r="AC194" s="13" t="n"/>
      <c r="AD194" s="13" t="n"/>
      <c r="AE194" s="13" t="n"/>
      <c r="AF194" s="13" t="n"/>
      <c r="AG194" s="13" t="n"/>
      <c r="AH194" s="13" t="n"/>
      <c r="AI194" s="13" t="n"/>
      <c r="AJ194" s="13" t="n"/>
      <c r="AK194" s="13" t="n"/>
      <c r="AL194" s="13" t="n"/>
      <c r="AM194" s="13" t="n"/>
      <c r="AN194" s="13" t="n"/>
      <c r="AO194" s="13" t="n"/>
      <c r="AP194" s="13" t="n"/>
      <c r="AQ194" s="13" t="n"/>
      <c r="AR194" s="13" t="n"/>
      <c r="AS194" s="13" t="n"/>
      <c r="AT194" s="13" t="n"/>
      <c r="AU194" s="13" t="n"/>
      <c r="AV194" s="13" t="n"/>
      <c r="AW194" s="13" t="n"/>
      <c r="AX194" s="13" t="n"/>
      <c r="AY194" s="13" t="n"/>
      <c r="AZ194" s="13" t="n"/>
      <c r="BA194" s="13" t="n"/>
      <c r="BB194" s="13" t="n"/>
    </row>
    <row ht="18.75" outlineLevel="0" r="195">
      <c r="A195" s="3" t="s">
        <v>9</v>
      </c>
      <c r="B195" s="3" t="s">
        <v>3</v>
      </c>
      <c r="C195" s="3" t="s">
        <v>6</v>
      </c>
      <c r="D195" s="3" t="n">
        <v>91.200000000000003</v>
      </c>
      <c r="E195" s="3" t="n">
        <v>51.299999999999997</v>
      </c>
      <c r="F195" s="3" t="n">
        <v>94.299999999999997</v>
      </c>
      <c r="G195" s="3" t="n">
        <v>100</v>
      </c>
      <c r="H195" s="3" t="n">
        <v>100</v>
      </c>
      <c r="I195" s="3" t="n">
        <v>100</v>
      </c>
      <c r="J195" s="3" t="s">
        <v>6</v>
      </c>
      <c r="K195" s="3" t="n">
        <v>0</v>
      </c>
      <c r="L195" s="3" t="n">
        <v>0</v>
      </c>
      <c r="M195" s="3" t="n">
        <v>0</v>
      </c>
      <c r="N195" s="3" t="n"/>
      <c r="O195" s="3" t="n">
        <v>72.599999999999994</v>
      </c>
      <c r="P195" s="3" t="n">
        <v>98.599999999999994</v>
      </c>
      <c r="Q195" s="3" t="n">
        <v>57</v>
      </c>
      <c r="R195" s="25" t="n"/>
      <c r="S195" s="12" t="n"/>
      <c r="T195" s="13" t="n"/>
      <c r="U195" s="13" t="n"/>
      <c r="V195" s="13" t="n"/>
      <c r="W195" s="13" t="n"/>
      <c r="X195" s="13" t="n"/>
      <c r="Y195" s="13" t="n"/>
      <c r="Z195" s="13" t="n"/>
      <c r="AA195" s="27" t="n"/>
      <c r="AB195" s="13" t="n"/>
      <c r="AC195" s="13" t="n"/>
      <c r="AD195" s="13" t="n"/>
      <c r="AE195" s="13" t="n"/>
      <c r="AF195" s="13" t="n"/>
      <c r="AG195" s="13" t="n"/>
      <c r="AH195" s="13" t="n"/>
      <c r="AI195" s="13" t="n"/>
      <c r="AJ195" s="13" t="n"/>
      <c r="AK195" s="13" t="n"/>
      <c r="AL195" s="13" t="n"/>
      <c r="AM195" s="13" t="n"/>
      <c r="AN195" s="13" t="n"/>
      <c r="AO195" s="13" t="n"/>
      <c r="AP195" s="13" t="n"/>
      <c r="AQ195" s="13" t="n"/>
      <c r="AR195" s="13" t="n"/>
      <c r="AS195" s="13" t="n"/>
      <c r="AT195" s="13" t="n"/>
      <c r="AU195" s="13" t="n"/>
      <c r="AV195" s="13" t="n"/>
      <c r="AW195" s="13" t="n"/>
      <c r="AX195" s="13" t="n"/>
      <c r="AY195" s="13" t="n"/>
      <c r="AZ195" s="13" t="n"/>
      <c r="BA195" s="13" t="n"/>
      <c r="BB195" s="13" t="n"/>
    </row>
    <row ht="18.75" outlineLevel="0" r="196">
      <c r="A196" s="3" t="s">
        <v>57</v>
      </c>
      <c r="B196" s="3" t="s">
        <v>5</v>
      </c>
      <c r="C196" s="3" t="n">
        <v>241</v>
      </c>
      <c r="D196" s="3" t="n">
        <v>244</v>
      </c>
      <c r="E196" s="3" t="n">
        <v>249</v>
      </c>
      <c r="F196" s="3" t="n">
        <v>249</v>
      </c>
      <c r="G196" s="3" t="n">
        <v>249</v>
      </c>
      <c r="H196" s="3" t="n">
        <v>250</v>
      </c>
      <c r="I196" s="3" t="n">
        <v>250</v>
      </c>
      <c r="J196" s="3" t="n"/>
      <c r="K196" s="3" t="n"/>
      <c r="L196" s="3" t="n"/>
      <c r="M196" s="3" t="n"/>
      <c r="N196" s="3" t="n">
        <v>239</v>
      </c>
      <c r="O196" s="3" t="n">
        <v>250</v>
      </c>
      <c r="P196" s="3" t="n">
        <v>231</v>
      </c>
      <c r="Q196" s="3" t="n">
        <v>249</v>
      </c>
      <c r="R196" s="11" t="n"/>
      <c r="S196" s="12" t="n"/>
      <c r="T196" s="13" t="n"/>
      <c r="U196" s="13" t="n"/>
      <c r="V196" s="13" t="n"/>
      <c r="W196" s="13" t="n"/>
      <c r="X196" s="13" t="n"/>
      <c r="Y196" s="13" t="n"/>
      <c r="Z196" s="13" t="n"/>
      <c r="AA196" s="13" t="n"/>
      <c r="AB196" s="13" t="n"/>
      <c r="AC196" s="13" t="n"/>
      <c r="AD196" s="13" t="n"/>
      <c r="AE196" s="13" t="n"/>
      <c r="AF196" s="13" t="n"/>
      <c r="AG196" s="13" t="n"/>
      <c r="AH196" s="13" t="n"/>
      <c r="AI196" s="13" t="n"/>
      <c r="AJ196" s="13" t="n"/>
      <c r="AK196" s="13" t="n"/>
      <c r="AL196" s="13" t="n"/>
      <c r="AM196" s="13" t="n"/>
      <c r="AN196" s="13" t="n"/>
      <c r="AO196" s="13" t="n"/>
      <c r="AP196" s="13" t="n"/>
      <c r="AQ196" s="13" t="n"/>
      <c r="AR196" s="13" t="n"/>
      <c r="AS196" s="13" t="n"/>
      <c r="AT196" s="13" t="n"/>
      <c r="AU196" s="13" t="n"/>
      <c r="AV196" s="13" t="n"/>
      <c r="AW196" s="13" t="n"/>
      <c r="AX196" s="13" t="n"/>
      <c r="AY196" s="13" t="n"/>
      <c r="AZ196" s="13" t="n"/>
      <c r="BA196" s="13" t="n"/>
      <c r="BB196" s="13" t="n"/>
    </row>
    <row ht="18.75" outlineLevel="0" r="197">
      <c r="A197" s="3" t="s">
        <v>9</v>
      </c>
      <c r="B197" s="3" t="s">
        <v>3</v>
      </c>
      <c r="C197" s="3" t="s">
        <v>6</v>
      </c>
      <c r="D197" s="3" t="n">
        <v>101.2</v>
      </c>
      <c r="E197" s="3" t="n">
        <v>102</v>
      </c>
      <c r="F197" s="3" t="n">
        <v>100</v>
      </c>
      <c r="G197" s="3" t="n">
        <v>100</v>
      </c>
      <c r="H197" s="3" t="n">
        <v>100.40000000000001</v>
      </c>
      <c r="I197" s="3" t="n">
        <v>100</v>
      </c>
      <c r="J197" s="3" t="s">
        <v>6</v>
      </c>
      <c r="K197" s="3" t="n">
        <v>0</v>
      </c>
      <c r="L197" s="3" t="n">
        <v>0</v>
      </c>
      <c r="M197" s="3" t="n">
        <v>0</v>
      </c>
      <c r="N197" s="3" t="n"/>
      <c r="O197" s="3" t="n">
        <v>104.59999999999999</v>
      </c>
      <c r="P197" s="3" t="n">
        <v>92.400000000000006</v>
      </c>
      <c r="Q197" s="3" t="n">
        <v>107.8</v>
      </c>
      <c r="R197" s="25" t="n"/>
      <c r="S197" s="12" t="n"/>
      <c r="T197" s="13" t="n"/>
      <c r="U197" s="13" t="n"/>
      <c r="V197" s="13" t="n"/>
      <c r="W197" s="13" t="n"/>
      <c r="X197" s="13" t="n"/>
      <c r="Y197" s="13" t="n"/>
      <c r="Z197" s="13" t="n"/>
      <c r="AA197" s="27" t="n"/>
      <c r="AB197" s="13" t="n"/>
      <c r="AC197" s="13" t="n"/>
      <c r="AD197" s="13" t="n"/>
      <c r="AE197" s="13" t="n"/>
      <c r="AF197" s="13" t="n"/>
      <c r="AG197" s="13" t="n"/>
      <c r="AH197" s="13" t="n"/>
      <c r="AI197" s="13" t="n"/>
      <c r="AJ197" s="13" t="n"/>
      <c r="AK197" s="13" t="n"/>
      <c r="AL197" s="13" t="n"/>
      <c r="AM197" s="13" t="n"/>
      <c r="AN197" s="13" t="n"/>
      <c r="AO197" s="13" t="n"/>
      <c r="AP197" s="13" t="n"/>
      <c r="AQ197" s="13" t="n"/>
      <c r="AR197" s="13" t="n"/>
      <c r="AS197" s="13" t="n"/>
      <c r="AT197" s="13" t="n"/>
      <c r="AU197" s="13" t="n"/>
      <c r="AV197" s="13" t="n"/>
      <c r="AW197" s="13" t="n"/>
      <c r="AX197" s="13" t="n"/>
      <c r="AY197" s="13" t="n"/>
      <c r="AZ197" s="13" t="n"/>
      <c r="BA197" s="13" t="n"/>
      <c r="BB197" s="13" t="n"/>
    </row>
    <row ht="31.5" outlineLevel="0" r="198">
      <c r="A198" s="3" t="s">
        <v>73</v>
      </c>
      <c r="B198" s="3" t="s">
        <v>5</v>
      </c>
      <c r="C198" s="3" t="n">
        <v>230</v>
      </c>
      <c r="D198" s="3" t="n">
        <v>233</v>
      </c>
      <c r="E198" s="3" t="n">
        <v>242</v>
      </c>
      <c r="F198" s="3" t="n">
        <v>250</v>
      </c>
      <c r="G198" s="3" t="n">
        <v>250</v>
      </c>
      <c r="H198" s="3" t="n">
        <v>250</v>
      </c>
      <c r="I198" s="3" t="n">
        <v>250</v>
      </c>
      <c r="J198" s="3" t="n"/>
      <c r="K198" s="3" t="n"/>
      <c r="L198" s="3" t="n"/>
      <c r="M198" s="3" t="n"/>
      <c r="N198" s="3" t="n">
        <v>248</v>
      </c>
      <c r="O198" s="3" t="n">
        <v>250</v>
      </c>
      <c r="P198" s="3" t="n">
        <v>252</v>
      </c>
      <c r="Q198" s="3" t="n">
        <v>243</v>
      </c>
      <c r="R198" s="11" t="n"/>
      <c r="S198" s="269" t="n"/>
      <c r="T198" s="13" t="n"/>
      <c r="U198" s="13" t="n"/>
      <c r="V198" s="13" t="n"/>
      <c r="W198" s="13" t="n"/>
      <c r="X198" s="13" t="n"/>
      <c r="Y198" s="13" t="n"/>
      <c r="Z198" s="13" t="n"/>
      <c r="AA198" s="13" t="n"/>
      <c r="AB198" s="13" t="n"/>
      <c r="AC198" s="13" t="n"/>
      <c r="AD198" s="13" t="n"/>
      <c r="AE198" s="13" t="n"/>
      <c r="AF198" s="13" t="n"/>
      <c r="AG198" s="13" t="n"/>
      <c r="AH198" s="13" t="n"/>
      <c r="AI198" s="13" t="n"/>
      <c r="AJ198" s="13" t="n"/>
      <c r="AK198" s="13" t="n"/>
      <c r="AL198" s="13" t="n"/>
      <c r="AM198" s="13" t="n"/>
      <c r="AN198" s="13" t="n"/>
      <c r="AO198" s="13" t="n"/>
      <c r="AP198" s="13" t="n"/>
      <c r="AQ198" s="13" t="n"/>
      <c r="AR198" s="13" t="n"/>
      <c r="AS198" s="13" t="n"/>
      <c r="AT198" s="13" t="n"/>
      <c r="AU198" s="13" t="n"/>
      <c r="AV198" s="13" t="n"/>
      <c r="AW198" s="13" t="n"/>
      <c r="AX198" s="13" t="n"/>
      <c r="AY198" s="13" t="n"/>
      <c r="AZ198" s="13" t="n"/>
      <c r="BA198" s="13" t="n"/>
      <c r="BB198" s="13" t="n"/>
    </row>
    <row ht="18.75" outlineLevel="0" r="199">
      <c r="A199" s="3" t="s">
        <v>9</v>
      </c>
      <c r="B199" s="3" t="s">
        <v>3</v>
      </c>
      <c r="C199" s="3" t="s">
        <v>6</v>
      </c>
      <c r="D199" s="3" t="n">
        <v>101.3</v>
      </c>
      <c r="E199" s="3" t="n">
        <v>103.90000000000001</v>
      </c>
      <c r="F199" s="3" t="n">
        <v>103.3</v>
      </c>
      <c r="G199" s="3" t="n">
        <v>100</v>
      </c>
      <c r="H199" s="3" t="n">
        <v>100</v>
      </c>
      <c r="I199" s="3" t="n">
        <v>100</v>
      </c>
      <c r="J199" s="3" t="s">
        <v>6</v>
      </c>
      <c r="K199" s="3" t="n">
        <v>0</v>
      </c>
      <c r="L199" s="3" t="n">
        <v>0</v>
      </c>
      <c r="M199" s="3" t="n">
        <v>0</v>
      </c>
      <c r="N199" s="3" t="n"/>
      <c r="O199" s="3" t="n">
        <v>100.8</v>
      </c>
      <c r="P199" s="3" t="n">
        <v>100.8</v>
      </c>
      <c r="Q199" s="3" t="n">
        <v>96.400000000000006</v>
      </c>
      <c r="R199" s="25" t="n"/>
      <c r="S199" s="12" t="n"/>
      <c r="T199" s="13" t="n"/>
      <c r="U199" s="13" t="n"/>
      <c r="V199" s="13" t="n"/>
      <c r="W199" s="13" t="n"/>
      <c r="X199" s="13" t="n"/>
      <c r="Y199" s="13" t="n"/>
      <c r="Z199" s="13" t="n"/>
      <c r="AA199" s="27" t="n"/>
      <c r="AB199" s="13" t="n"/>
      <c r="AC199" s="13" t="n"/>
      <c r="AD199" s="13" t="n"/>
      <c r="AE199" s="13" t="n"/>
      <c r="AF199" s="13" t="n"/>
      <c r="AG199" s="13" t="n"/>
      <c r="AH199" s="13" t="n"/>
      <c r="AI199" s="13" t="n"/>
      <c r="AJ199" s="13" t="n"/>
      <c r="AK199" s="13" t="n"/>
      <c r="AL199" s="13" t="n"/>
      <c r="AM199" s="13" t="n"/>
      <c r="AN199" s="13" t="n"/>
      <c r="AO199" s="13" t="n"/>
      <c r="AP199" s="13" t="n"/>
      <c r="AQ199" s="13" t="n"/>
      <c r="AR199" s="13" t="n"/>
      <c r="AS199" s="13" t="n"/>
      <c r="AT199" s="13" t="n"/>
      <c r="AU199" s="13" t="n"/>
      <c r="AV199" s="13" t="n"/>
      <c r="AW199" s="13" t="n"/>
      <c r="AX199" s="13" t="n"/>
      <c r="AY199" s="13" t="n"/>
      <c r="AZ199" s="13" t="n"/>
      <c r="BA199" s="13" t="n"/>
      <c r="BB199" s="13" t="n"/>
    </row>
    <row ht="31.5" outlineLevel="0" r="200">
      <c r="A200" s="3" t="s">
        <v>87</v>
      </c>
      <c r="B200" s="3" t="s">
        <v>5</v>
      </c>
      <c r="C200" s="3" t="s">
        <v>345</v>
      </c>
      <c r="D200" s="3" t="s">
        <v>346</v>
      </c>
      <c r="E200" s="3" t="s">
        <v>347</v>
      </c>
      <c r="F200" s="3" t="s">
        <v>348</v>
      </c>
      <c r="G200" s="3" t="s">
        <v>349</v>
      </c>
      <c r="H200" s="3" t="s">
        <v>350</v>
      </c>
      <c r="I200" s="3" t="s">
        <v>351</v>
      </c>
      <c r="J200" s="3" t="n"/>
      <c r="K200" s="3" t="n"/>
      <c r="L200" s="3" t="n"/>
      <c r="M200" s="3" t="n"/>
      <c r="N200" s="3" t="s">
        <v>352</v>
      </c>
      <c r="O200" s="3" t="s">
        <v>353</v>
      </c>
      <c r="P200" s="3" t="s">
        <v>354</v>
      </c>
      <c r="Q200" s="3" t="s">
        <v>355</v>
      </c>
      <c r="R200" s="11" t="n"/>
      <c r="S200" s="12" t="n"/>
      <c r="T200" s="13" t="n"/>
      <c r="U200" s="13" t="n"/>
      <c r="V200" s="13" t="n"/>
      <c r="W200" s="13" t="n"/>
      <c r="X200" s="13" t="n"/>
      <c r="Y200" s="13" t="n"/>
      <c r="Z200" s="13" t="n"/>
      <c r="AA200" s="13" t="n"/>
      <c r="AB200" s="13" t="n"/>
      <c r="AC200" s="13" t="n"/>
      <c r="AD200" s="13" t="n"/>
      <c r="AE200" s="13" t="n"/>
      <c r="AF200" s="13" t="n"/>
      <c r="AG200" s="13" t="n"/>
      <c r="AH200" s="13" t="n"/>
      <c r="AI200" s="13" t="n"/>
      <c r="AJ200" s="13" t="n"/>
      <c r="AK200" s="13" t="n"/>
      <c r="AL200" s="13" t="n"/>
      <c r="AM200" s="13" t="n"/>
      <c r="AN200" s="13" t="n"/>
      <c r="AO200" s="13" t="n"/>
      <c r="AP200" s="13" t="n"/>
      <c r="AQ200" s="13" t="n"/>
      <c r="AR200" s="13" t="n"/>
      <c r="AS200" s="13" t="n"/>
      <c r="AT200" s="13" t="n"/>
      <c r="AU200" s="13" t="n"/>
      <c r="AV200" s="13" t="n"/>
      <c r="AW200" s="13" t="n"/>
      <c r="AX200" s="13" t="n"/>
      <c r="AY200" s="13" t="n"/>
      <c r="AZ200" s="13" t="n"/>
      <c r="BA200" s="13" t="n"/>
      <c r="BB200" s="13" t="n"/>
    </row>
    <row ht="18.75" outlineLevel="0" r="201">
      <c r="A201" s="3" t="s">
        <v>9</v>
      </c>
      <c r="B201" s="3" t="s">
        <v>3</v>
      </c>
      <c r="C201" s="3" t="s">
        <v>6</v>
      </c>
      <c r="D201" s="3" t="n">
        <v>99.599999999999994</v>
      </c>
      <c r="E201" s="3" t="n">
        <v>101.8</v>
      </c>
      <c r="F201" s="3" t="n">
        <v>99.700000000000003</v>
      </c>
      <c r="G201" s="3" t="n">
        <v>100.40000000000001</v>
      </c>
      <c r="H201" s="3" t="n">
        <v>100.40000000000001</v>
      </c>
      <c r="I201" s="3" t="n">
        <v>100.40000000000001</v>
      </c>
      <c r="J201" s="3" t="s">
        <v>6</v>
      </c>
      <c r="K201" s="3" t="n">
        <v>0</v>
      </c>
      <c r="L201" s="3" t="n">
        <v>0</v>
      </c>
      <c r="M201" s="3" t="n">
        <v>0</v>
      </c>
      <c r="N201" s="3" t="n"/>
      <c r="O201" s="3" t="n">
        <v>106.40000000000001</v>
      </c>
      <c r="P201" s="3" t="n">
        <v>99.799999999999997</v>
      </c>
      <c r="Q201" s="3" t="n">
        <v>97.200000000000003</v>
      </c>
      <c r="R201" s="25" t="n"/>
      <c r="S201" s="12" t="n"/>
      <c r="T201" s="13" t="n"/>
      <c r="U201" s="13" t="n"/>
      <c r="V201" s="13" t="n"/>
      <c r="W201" s="13" t="n"/>
      <c r="X201" s="13" t="n"/>
      <c r="Y201" s="13" t="n"/>
      <c r="Z201" s="13" t="n"/>
      <c r="AA201" s="27" t="n"/>
      <c r="AB201" s="13" t="n"/>
      <c r="AC201" s="13" t="n"/>
      <c r="AD201" s="13" t="n"/>
      <c r="AE201" s="13" t="n"/>
      <c r="AF201" s="13" t="n"/>
      <c r="AG201" s="13" t="n"/>
      <c r="AH201" s="13" t="n"/>
      <c r="AI201" s="13" t="n"/>
      <c r="AJ201" s="13" t="n"/>
      <c r="AK201" s="13" t="n"/>
      <c r="AL201" s="13" t="n"/>
      <c r="AM201" s="13" t="n"/>
      <c r="AN201" s="13" t="n"/>
      <c r="AO201" s="13" t="n"/>
      <c r="AP201" s="13" t="n"/>
      <c r="AQ201" s="13" t="n"/>
      <c r="AR201" s="13" t="n"/>
      <c r="AS201" s="13" t="n"/>
      <c r="AT201" s="13" t="n"/>
      <c r="AU201" s="13" t="n"/>
      <c r="AV201" s="13" t="n"/>
      <c r="AW201" s="13" t="n"/>
      <c r="AX201" s="13" t="n"/>
      <c r="AY201" s="13" t="n"/>
      <c r="AZ201" s="13" t="n"/>
      <c r="BA201" s="13" t="n"/>
      <c r="BB201" s="13" t="n"/>
    </row>
    <row ht="31.5" outlineLevel="0" r="202">
      <c r="A202" s="3" t="s">
        <v>100</v>
      </c>
      <c r="B202" s="3" t="s">
        <v>5</v>
      </c>
      <c r="C202" s="3" t="n">
        <v>282</v>
      </c>
      <c r="D202" s="3" t="n">
        <v>280</v>
      </c>
      <c r="E202" s="3" t="n">
        <v>284</v>
      </c>
      <c r="F202" s="3" t="n">
        <v>295</v>
      </c>
      <c r="G202" s="3" t="n">
        <v>293</v>
      </c>
      <c r="H202" s="3" t="n">
        <v>292</v>
      </c>
      <c r="I202" s="3" t="n">
        <v>291</v>
      </c>
      <c r="J202" s="3" t="n"/>
      <c r="K202" s="3" t="n"/>
      <c r="L202" s="3" t="n"/>
      <c r="M202" s="3" t="n"/>
      <c r="N202" s="3" t="n">
        <v>304</v>
      </c>
      <c r="O202" s="3" t="n">
        <v>389</v>
      </c>
      <c r="P202" s="3" t="n">
        <v>285</v>
      </c>
      <c r="Q202" s="3" t="n">
        <v>290</v>
      </c>
      <c r="R202" s="11" t="n"/>
      <c r="S202" s="12" t="n"/>
      <c r="T202" s="13" t="n"/>
      <c r="U202" s="13" t="n"/>
      <c r="V202" s="13" t="n"/>
      <c r="W202" s="13" t="n"/>
      <c r="X202" s="13" t="n"/>
      <c r="Y202" s="13" t="n"/>
      <c r="Z202" s="13" t="n"/>
      <c r="AA202" s="13" t="n"/>
      <c r="AB202" s="13" t="n"/>
      <c r="AC202" s="13" t="n"/>
      <c r="AD202" s="13" t="n"/>
      <c r="AE202" s="13" t="n"/>
      <c r="AF202" s="13" t="n"/>
      <c r="AG202" s="13" t="n"/>
      <c r="AH202" s="13" t="n"/>
      <c r="AI202" s="13" t="n"/>
      <c r="AJ202" s="13" t="n"/>
      <c r="AK202" s="13" t="n"/>
      <c r="AL202" s="13" t="n"/>
      <c r="AM202" s="13" t="n"/>
      <c r="AN202" s="13" t="n"/>
      <c r="AO202" s="13" t="n"/>
      <c r="AP202" s="13" t="n"/>
      <c r="AQ202" s="13" t="n"/>
      <c r="AR202" s="13" t="n"/>
      <c r="AS202" s="13" t="n"/>
      <c r="AT202" s="13" t="n"/>
      <c r="AU202" s="13" t="n"/>
      <c r="AV202" s="13" t="n"/>
      <c r="AW202" s="13" t="n"/>
      <c r="AX202" s="13" t="n"/>
      <c r="AY202" s="13" t="n"/>
      <c r="AZ202" s="13" t="n"/>
      <c r="BA202" s="13" t="n"/>
      <c r="BB202" s="13" t="n"/>
    </row>
    <row ht="18.75" outlineLevel="0" r="203">
      <c r="A203" s="3" t="s">
        <v>9</v>
      </c>
      <c r="B203" s="3" t="s">
        <v>3</v>
      </c>
      <c r="C203" s="3" t="s">
        <v>6</v>
      </c>
      <c r="D203" s="3" t="n">
        <v>99.299999999999997</v>
      </c>
      <c r="E203" s="3" t="n">
        <v>101.40000000000001</v>
      </c>
      <c r="F203" s="3" t="n">
        <v>103.90000000000001</v>
      </c>
      <c r="G203" s="3" t="n">
        <v>99.299999999999997</v>
      </c>
      <c r="H203" s="3" t="n">
        <v>99.700000000000003</v>
      </c>
      <c r="I203" s="3" t="n">
        <v>99.700000000000003</v>
      </c>
      <c r="J203" s="3" t="s">
        <v>6</v>
      </c>
      <c r="K203" s="3" t="n">
        <v>0</v>
      </c>
      <c r="L203" s="3" t="n">
        <v>0</v>
      </c>
      <c r="M203" s="3" t="n">
        <v>0</v>
      </c>
      <c r="N203" s="3" t="n"/>
      <c r="O203" s="3" t="n">
        <v>128</v>
      </c>
      <c r="P203" s="3" t="n">
        <v>73.299999999999997</v>
      </c>
      <c r="Q203" s="3" t="n">
        <v>101.8</v>
      </c>
      <c r="R203" s="25" t="n"/>
      <c r="S203" s="12" t="n"/>
      <c r="T203" s="13" t="n"/>
      <c r="U203" s="13" t="n"/>
      <c r="V203" s="13" t="n"/>
      <c r="W203" s="13" t="n"/>
      <c r="X203" s="13" t="n"/>
      <c r="Y203" s="13" t="n"/>
      <c r="Z203" s="13" t="n"/>
      <c r="AA203" s="27" t="n"/>
      <c r="AB203" s="13" t="n"/>
      <c r="AC203" s="13" t="n"/>
      <c r="AD203" s="13" t="n"/>
      <c r="AE203" s="13" t="n"/>
      <c r="AF203" s="13" t="n"/>
      <c r="AG203" s="13" t="n"/>
      <c r="AH203" s="13" t="n"/>
      <c r="AI203" s="13" t="n"/>
      <c r="AJ203" s="13" t="n"/>
      <c r="AK203" s="13" t="n"/>
      <c r="AL203" s="13" t="n"/>
      <c r="AM203" s="13" t="n"/>
      <c r="AN203" s="13" t="n"/>
      <c r="AO203" s="13" t="n"/>
      <c r="AP203" s="13" t="n"/>
      <c r="AQ203" s="13" t="n"/>
      <c r="AR203" s="13" t="n"/>
      <c r="AS203" s="13" t="n"/>
      <c r="AT203" s="13" t="n"/>
      <c r="AU203" s="13" t="n"/>
      <c r="AV203" s="13" t="n"/>
      <c r="AW203" s="13" t="n"/>
      <c r="AX203" s="13" t="n"/>
      <c r="AY203" s="13" t="n"/>
      <c r="AZ203" s="13" t="n"/>
      <c r="BA203" s="13" t="n"/>
      <c r="BB203" s="13" t="n"/>
    </row>
    <row ht="31.5" outlineLevel="0" r="204">
      <c r="A204" s="3" t="s">
        <v>113</v>
      </c>
      <c r="B204" s="3" t="s">
        <v>5</v>
      </c>
      <c r="C204" s="3" t="n">
        <v>935</v>
      </c>
      <c r="D204" s="3" t="n">
        <v>940</v>
      </c>
      <c r="E204" s="3" t="n">
        <v>985</v>
      </c>
      <c r="F204" s="3" t="n">
        <v>990</v>
      </c>
      <c r="G204" s="3" t="n">
        <v>995</v>
      </c>
      <c r="H204" s="3" t="s">
        <v>356</v>
      </c>
      <c r="I204" s="3" t="s">
        <v>357</v>
      </c>
      <c r="J204" s="3" t="n"/>
      <c r="K204" s="3" t="n"/>
      <c r="L204" s="3" t="n"/>
      <c r="M204" s="3" t="n"/>
      <c r="N204" s="3" t="n">
        <v>994</v>
      </c>
      <c r="O204" s="3" t="n">
        <v>990</v>
      </c>
      <c r="P204" s="3" t="n">
        <v>974</v>
      </c>
      <c r="Q204" s="3" t="n">
        <v>987</v>
      </c>
      <c r="R204" s="11" t="n"/>
      <c r="S204" s="12" t="n"/>
      <c r="T204" s="13" t="n"/>
      <c r="U204" s="13" t="n"/>
      <c r="V204" s="13" t="n"/>
      <c r="W204" s="13" t="n"/>
      <c r="X204" s="13" t="n"/>
      <c r="Y204" s="13" t="n"/>
      <c r="Z204" s="13" t="n"/>
      <c r="AA204" s="13" t="n"/>
      <c r="AB204" s="13" t="n"/>
      <c r="AC204" s="13" t="n"/>
      <c r="AD204" s="13" t="n"/>
      <c r="AE204" s="13" t="n"/>
      <c r="AF204" s="13" t="n"/>
      <c r="AG204" s="13" t="n"/>
      <c r="AH204" s="13" t="n"/>
      <c r="AI204" s="13" t="n"/>
      <c r="AJ204" s="13" t="n"/>
      <c r="AK204" s="13" t="n"/>
      <c r="AL204" s="13" t="n"/>
      <c r="AM204" s="13" t="n"/>
      <c r="AN204" s="13" t="n"/>
      <c r="AO204" s="13" t="n"/>
      <c r="AP204" s="13" t="n"/>
      <c r="AQ204" s="13" t="n"/>
      <c r="AR204" s="13" t="n"/>
      <c r="AS204" s="13" t="n"/>
      <c r="AT204" s="13" t="n"/>
      <c r="AU204" s="13" t="n"/>
      <c r="AV204" s="13" t="n"/>
      <c r="AW204" s="13" t="n"/>
      <c r="AX204" s="13" t="n"/>
      <c r="AY204" s="13" t="n"/>
      <c r="AZ204" s="13" t="n"/>
      <c r="BA204" s="13" t="n"/>
      <c r="BB204" s="13" t="n"/>
    </row>
    <row ht="18.75" outlineLevel="0" r="205">
      <c r="A205" s="3" t="s">
        <v>9</v>
      </c>
      <c r="B205" s="3" t="s">
        <v>3</v>
      </c>
      <c r="C205" s="3" t="s">
        <v>6</v>
      </c>
      <c r="D205" s="3" t="n">
        <v>100.5</v>
      </c>
      <c r="E205" s="3" t="n">
        <v>104.8</v>
      </c>
      <c r="F205" s="3" t="n">
        <v>100.5</v>
      </c>
      <c r="G205" s="3" t="n">
        <v>100.5</v>
      </c>
      <c r="H205" s="3" t="n">
        <v>100.5</v>
      </c>
      <c r="I205" s="3" t="n">
        <v>100.5</v>
      </c>
      <c r="J205" s="3" t="s">
        <v>6</v>
      </c>
      <c r="K205" s="3" t="n">
        <v>0</v>
      </c>
      <c r="L205" s="3" t="n">
        <v>0</v>
      </c>
      <c r="M205" s="3" t="n">
        <v>0</v>
      </c>
      <c r="N205" s="3" t="n"/>
      <c r="O205" s="3" t="n">
        <v>99.599999999999994</v>
      </c>
      <c r="P205" s="3" t="n">
        <v>98.400000000000006</v>
      </c>
      <c r="Q205" s="3" t="n">
        <v>101.3</v>
      </c>
      <c r="R205" s="25" t="n"/>
      <c r="S205" s="12" t="n"/>
      <c r="T205" s="13" t="n"/>
      <c r="U205" s="13" t="n"/>
      <c r="V205" s="13" t="n"/>
      <c r="W205" s="13" t="n"/>
      <c r="X205" s="13" t="n"/>
      <c r="Y205" s="13" t="n"/>
      <c r="Z205" s="13" t="n"/>
      <c r="AA205" s="27" t="n"/>
      <c r="AB205" s="13" t="n"/>
      <c r="AC205" s="13" t="n"/>
      <c r="AD205" s="13" t="n"/>
      <c r="AE205" s="13" t="n"/>
      <c r="AF205" s="13" t="n"/>
      <c r="AG205" s="13" t="n"/>
      <c r="AH205" s="13" t="n"/>
      <c r="AI205" s="13" t="n"/>
      <c r="AJ205" s="13" t="n"/>
      <c r="AK205" s="13" t="n"/>
      <c r="AL205" s="13" t="n"/>
      <c r="AM205" s="13" t="n"/>
      <c r="AN205" s="13" t="n"/>
      <c r="AO205" s="13" t="n"/>
      <c r="AP205" s="13" t="n"/>
      <c r="AQ205" s="13" t="n"/>
      <c r="AR205" s="13" t="n"/>
      <c r="AS205" s="13" t="n"/>
      <c r="AT205" s="13" t="n"/>
      <c r="AU205" s="13" t="n"/>
      <c r="AV205" s="13" t="n"/>
      <c r="AW205" s="13" t="n"/>
      <c r="AX205" s="13" t="n"/>
      <c r="AY205" s="13" t="n"/>
      <c r="AZ205" s="13" t="n"/>
      <c r="BA205" s="13" t="n"/>
      <c r="BB205" s="13" t="n"/>
    </row>
    <row ht="31.5" outlineLevel="0" r="206">
      <c r="A206" s="3" t="s">
        <v>128</v>
      </c>
      <c r="B206" s="3" t="s">
        <v>5</v>
      </c>
      <c r="C206" s="3" t="n">
        <v>150</v>
      </c>
      <c r="D206" s="3" t="n">
        <v>141</v>
      </c>
      <c r="E206" s="3" t="n">
        <v>147</v>
      </c>
      <c r="F206" s="3" t="n">
        <v>152</v>
      </c>
      <c r="G206" s="3" t="n">
        <v>155</v>
      </c>
      <c r="H206" s="3" t="n">
        <v>158</v>
      </c>
      <c r="I206" s="3" t="n">
        <v>160</v>
      </c>
      <c r="J206" s="3" t="n"/>
      <c r="K206" s="3" t="n"/>
      <c r="L206" s="3" t="n"/>
      <c r="M206" s="3" t="n"/>
      <c r="N206" s="3" t="n">
        <v>150</v>
      </c>
      <c r="O206" s="3" t="n">
        <v>150</v>
      </c>
      <c r="P206" s="3" t="n">
        <v>151</v>
      </c>
      <c r="Q206" s="3" t="n">
        <v>150</v>
      </c>
      <c r="R206" s="11" t="n"/>
      <c r="S206" s="12" t="n"/>
      <c r="T206" s="13" t="n"/>
      <c r="U206" s="13" t="n"/>
      <c r="V206" s="13" t="n"/>
      <c r="W206" s="13" t="n"/>
      <c r="X206" s="13" t="n"/>
      <c r="Y206" s="13" t="n"/>
      <c r="Z206" s="13" t="n"/>
      <c r="AA206" s="13" t="n"/>
      <c r="AB206" s="13" t="n"/>
      <c r="AC206" s="13" t="n"/>
      <c r="AD206" s="13" t="n"/>
      <c r="AE206" s="13" t="n"/>
      <c r="AF206" s="13" t="n"/>
      <c r="AG206" s="13" t="n"/>
      <c r="AH206" s="13" t="n"/>
      <c r="AI206" s="13" t="n"/>
      <c r="AJ206" s="13" t="n"/>
      <c r="AK206" s="13" t="n"/>
      <c r="AL206" s="13" t="n"/>
      <c r="AM206" s="13" t="n"/>
      <c r="AN206" s="13" t="n"/>
      <c r="AO206" s="13" t="n"/>
      <c r="AP206" s="13" t="n"/>
      <c r="AQ206" s="13" t="n"/>
      <c r="AR206" s="13" t="n"/>
      <c r="AS206" s="13" t="n"/>
      <c r="AT206" s="13" t="n"/>
      <c r="AU206" s="13" t="n"/>
      <c r="AV206" s="13" t="n"/>
      <c r="AW206" s="13" t="n"/>
      <c r="AX206" s="13" t="n"/>
      <c r="AY206" s="13" t="n"/>
      <c r="AZ206" s="13" t="n"/>
      <c r="BA206" s="13" t="n"/>
      <c r="BB206" s="13" t="n"/>
    </row>
    <row ht="18.75" outlineLevel="0" r="207">
      <c r="A207" s="3" t="s">
        <v>9</v>
      </c>
      <c r="B207" s="3" t="s">
        <v>3</v>
      </c>
      <c r="C207" s="3" t="s">
        <v>6</v>
      </c>
      <c r="D207" s="3" t="n">
        <v>94</v>
      </c>
      <c r="E207" s="3" t="n">
        <v>104.3</v>
      </c>
      <c r="F207" s="3" t="n">
        <v>103.40000000000001</v>
      </c>
      <c r="G207" s="3" t="n">
        <v>102</v>
      </c>
      <c r="H207" s="3" t="n">
        <v>101.90000000000001</v>
      </c>
      <c r="I207" s="3" t="n">
        <v>101.3</v>
      </c>
      <c r="J207" s="3" t="s">
        <v>6</v>
      </c>
      <c r="K207" s="3" t="n">
        <v>0</v>
      </c>
      <c r="L207" s="3" t="n">
        <v>0</v>
      </c>
      <c r="M207" s="3" t="n">
        <v>0</v>
      </c>
      <c r="N207" s="3" t="n"/>
      <c r="O207" s="3" t="n">
        <v>100</v>
      </c>
      <c r="P207" s="3" t="n">
        <v>100.7</v>
      </c>
      <c r="Q207" s="3" t="n">
        <v>99.299999999999997</v>
      </c>
      <c r="R207" s="25" t="n"/>
      <c r="S207" s="12" t="n"/>
      <c r="T207" s="13" t="n"/>
      <c r="U207" s="13" t="n"/>
      <c r="V207" s="13" t="n"/>
      <c r="W207" s="13" t="n"/>
      <c r="X207" s="13" t="n"/>
      <c r="Y207" s="13" t="n"/>
      <c r="Z207" s="13" t="n"/>
      <c r="AA207" s="27" t="n"/>
      <c r="AB207" s="13" t="n"/>
      <c r="AC207" s="13" t="n"/>
      <c r="AD207" s="13" t="n"/>
      <c r="AE207" s="13" t="n"/>
      <c r="AF207" s="13" t="n"/>
      <c r="AG207" s="13" t="n"/>
      <c r="AH207" s="13" t="n"/>
      <c r="AI207" s="13" t="n"/>
      <c r="AJ207" s="13" t="n"/>
      <c r="AK207" s="13" t="n"/>
      <c r="AL207" s="13" t="n"/>
      <c r="AM207" s="13" t="n"/>
      <c r="AN207" s="13" t="n"/>
      <c r="AO207" s="13" t="n"/>
      <c r="AP207" s="13" t="n"/>
      <c r="AQ207" s="13" t="n"/>
      <c r="AR207" s="13" t="n"/>
      <c r="AS207" s="13" t="n"/>
      <c r="AT207" s="13" t="n"/>
      <c r="AU207" s="13" t="n"/>
      <c r="AV207" s="13" t="n"/>
      <c r="AW207" s="13" t="n"/>
      <c r="AX207" s="13" t="n"/>
      <c r="AY207" s="13" t="n"/>
      <c r="AZ207" s="13" t="n"/>
      <c r="BA207" s="13" t="n"/>
      <c r="BB207" s="13" t="n"/>
    </row>
    <row ht="31.5" outlineLevel="0" r="208">
      <c r="A208" s="3" t="s">
        <v>140</v>
      </c>
      <c r="B208" s="3" t="s">
        <v>5</v>
      </c>
      <c r="C208" s="3" t="n">
        <v>405</v>
      </c>
      <c r="D208" s="3" t="n">
        <v>393</v>
      </c>
      <c r="E208" s="3" t="n">
        <v>395</v>
      </c>
      <c r="F208" s="3" t="n">
        <v>381</v>
      </c>
      <c r="G208" s="3" t="n">
        <v>385</v>
      </c>
      <c r="H208" s="3" t="n">
        <v>287</v>
      </c>
      <c r="I208" s="3" t="n">
        <v>387</v>
      </c>
      <c r="J208" s="3" t="n"/>
      <c r="K208" s="3" t="n"/>
      <c r="L208" s="3" t="n"/>
      <c r="M208" s="3" t="n"/>
      <c r="N208" s="3" t="n">
        <v>400</v>
      </c>
      <c r="O208" s="3" t="n">
        <v>585</v>
      </c>
      <c r="P208" s="3" t="n">
        <v>381</v>
      </c>
      <c r="Q208" s="3" t="n">
        <v>390</v>
      </c>
      <c r="R208" s="11" t="n"/>
      <c r="S208" s="12" t="n"/>
      <c r="T208" s="13" t="n"/>
      <c r="U208" s="13" t="n"/>
      <c r="V208" s="13" t="n"/>
      <c r="W208" s="13" t="n"/>
      <c r="X208" s="13" t="n"/>
      <c r="Y208" s="13" t="n"/>
      <c r="Z208" s="13" t="n"/>
      <c r="AA208" s="13" t="n"/>
      <c r="AB208" s="13" t="n"/>
      <c r="AC208" s="13" t="n"/>
      <c r="AD208" s="13" t="n"/>
      <c r="AE208" s="13" t="n"/>
      <c r="AF208" s="13" t="n"/>
      <c r="AG208" s="13" t="n"/>
      <c r="AH208" s="13" t="n"/>
      <c r="AI208" s="13" t="n"/>
      <c r="AJ208" s="13" t="n"/>
      <c r="AK208" s="13" t="n"/>
      <c r="AL208" s="13" t="n"/>
      <c r="AM208" s="13" t="n"/>
      <c r="AN208" s="13" t="n"/>
      <c r="AO208" s="13" t="n"/>
      <c r="AP208" s="13" t="n"/>
      <c r="AQ208" s="13" t="n"/>
      <c r="AR208" s="13" t="n"/>
      <c r="AS208" s="13" t="n"/>
      <c r="AT208" s="13" t="n"/>
      <c r="AU208" s="13" t="n"/>
      <c r="AV208" s="13" t="n"/>
      <c r="AW208" s="13" t="n"/>
      <c r="AX208" s="13" t="n"/>
      <c r="AY208" s="13" t="n"/>
      <c r="AZ208" s="13" t="n"/>
      <c r="BA208" s="13" t="n"/>
      <c r="BB208" s="13" t="n"/>
    </row>
    <row ht="18.75" outlineLevel="0" r="209">
      <c r="A209" s="3" t="s">
        <v>9</v>
      </c>
      <c r="B209" s="3" t="s">
        <v>3</v>
      </c>
      <c r="C209" s="3" t="s">
        <v>6</v>
      </c>
      <c r="D209" s="3" t="n">
        <v>97</v>
      </c>
      <c r="E209" s="3" t="n">
        <v>100.5</v>
      </c>
      <c r="F209" s="3" t="n">
        <v>96.5</v>
      </c>
      <c r="G209" s="3" t="n">
        <v>101</v>
      </c>
      <c r="H209" s="3" t="n">
        <v>74.5</v>
      </c>
      <c r="I209" s="3" t="n">
        <v>134.80000000000001</v>
      </c>
      <c r="J209" s="3" t="s">
        <v>6</v>
      </c>
      <c r="K209" s="3" t="n">
        <v>0</v>
      </c>
      <c r="L209" s="3" t="n">
        <v>0</v>
      </c>
      <c r="M209" s="3" t="n">
        <v>0</v>
      </c>
      <c r="N209" s="3" t="n"/>
      <c r="O209" s="3" t="n">
        <v>146.30000000000001</v>
      </c>
      <c r="P209" s="3" t="n">
        <v>65.099999999999994</v>
      </c>
      <c r="Q209" s="3" t="n">
        <v>102.40000000000001</v>
      </c>
      <c r="R209" s="25" t="n"/>
      <c r="S209" s="12" t="n"/>
      <c r="T209" s="13" t="n"/>
      <c r="U209" s="13" t="n"/>
      <c r="V209" s="13" t="n"/>
      <c r="W209" s="13" t="n"/>
      <c r="X209" s="13" t="n"/>
      <c r="Y209" s="13" t="n"/>
      <c r="Z209" s="13" t="n"/>
      <c r="AA209" s="27" t="n"/>
      <c r="AB209" s="13" t="n"/>
      <c r="AC209" s="13" t="n"/>
      <c r="AD209" s="13" t="n"/>
      <c r="AE209" s="13" t="n"/>
      <c r="AF209" s="13" t="n"/>
      <c r="AG209" s="13" t="n"/>
      <c r="AH209" s="13" t="n"/>
      <c r="AI209" s="13" t="n"/>
      <c r="AJ209" s="13" t="n"/>
      <c r="AK209" s="13" t="n"/>
      <c r="AL209" s="13" t="n"/>
      <c r="AM209" s="13" t="n"/>
      <c r="AN209" s="13" t="n"/>
      <c r="AO209" s="13" t="n"/>
      <c r="AP209" s="13" t="n"/>
      <c r="AQ209" s="13" t="n"/>
      <c r="AR209" s="13" t="n"/>
      <c r="AS209" s="13" t="n"/>
      <c r="AT209" s="13" t="n"/>
      <c r="AU209" s="13" t="n"/>
      <c r="AV209" s="13" t="n"/>
      <c r="AW209" s="13" t="n"/>
      <c r="AX209" s="13" t="n"/>
      <c r="AY209" s="13" t="n"/>
      <c r="AZ209" s="13" t="n"/>
      <c r="BA209" s="13" t="n"/>
      <c r="BB209" s="13" t="n"/>
    </row>
    <row ht="31.5" outlineLevel="0" r="210">
      <c r="A210" s="3" t="s">
        <v>153</v>
      </c>
      <c r="B210" s="3" t="s">
        <v>5</v>
      </c>
      <c r="C210" s="3" t="n">
        <v>120</v>
      </c>
      <c r="D210" s="3" t="n">
        <v>190</v>
      </c>
      <c r="E210" s="3" t="n">
        <v>193</v>
      </c>
      <c r="F210" s="3" t="n">
        <v>193</v>
      </c>
      <c r="G210" s="3" t="n">
        <v>195</v>
      </c>
      <c r="H210" s="3" t="n">
        <v>195</v>
      </c>
      <c r="I210" s="3" t="n">
        <v>195</v>
      </c>
      <c r="J210" s="3" t="n"/>
      <c r="K210" s="3" t="n"/>
      <c r="L210" s="3" t="n"/>
      <c r="M210" s="3" t="n"/>
      <c r="N210" s="3" t="n">
        <v>35</v>
      </c>
      <c r="O210" s="3" t="n">
        <v>170</v>
      </c>
      <c r="P210" s="3" t="n">
        <v>204</v>
      </c>
      <c r="Q210" s="3" t="n">
        <v>193</v>
      </c>
      <c r="R210" s="11" t="n"/>
      <c r="S210" s="12" t="n"/>
      <c r="T210" s="13" t="n"/>
      <c r="U210" s="13" t="n"/>
      <c r="V210" s="13" t="n"/>
      <c r="W210" s="13" t="n"/>
      <c r="X210" s="13" t="n"/>
      <c r="Y210" s="13" t="n"/>
      <c r="Z210" s="13" t="n"/>
      <c r="AA210" s="13" t="n"/>
      <c r="AB210" s="13" t="n"/>
      <c r="AC210" s="13" t="n"/>
      <c r="AD210" s="13" t="n"/>
      <c r="AE210" s="13" t="n"/>
      <c r="AF210" s="13" t="n"/>
      <c r="AG210" s="13" t="n"/>
      <c r="AH210" s="13" t="n"/>
      <c r="AI210" s="13" t="n"/>
      <c r="AJ210" s="13" t="n"/>
      <c r="AK210" s="13" t="n"/>
      <c r="AL210" s="13" t="n"/>
      <c r="AM210" s="13" t="n"/>
      <c r="AN210" s="13" t="n"/>
      <c r="AO210" s="13" t="n"/>
      <c r="AP210" s="13" t="n"/>
      <c r="AQ210" s="13" t="n"/>
      <c r="AR210" s="13" t="n"/>
      <c r="AS210" s="13" t="n"/>
      <c r="AT210" s="13" t="n"/>
      <c r="AU210" s="13" t="n"/>
      <c r="AV210" s="13" t="n"/>
      <c r="AW210" s="13" t="n"/>
      <c r="AX210" s="13" t="n"/>
      <c r="AY210" s="13" t="n"/>
      <c r="AZ210" s="13" t="n"/>
      <c r="BA210" s="13" t="n"/>
      <c r="BB210" s="13" t="n"/>
    </row>
    <row ht="18.75" outlineLevel="0" r="211">
      <c r="A211" s="3" t="s">
        <v>9</v>
      </c>
      <c r="B211" s="3" t="s">
        <v>3</v>
      </c>
      <c r="C211" s="3" t="s">
        <v>6</v>
      </c>
      <c r="D211" s="3" t="n">
        <v>158.30000000000001</v>
      </c>
      <c r="E211" s="3" t="n">
        <v>101.59999999999999</v>
      </c>
      <c r="F211" s="3" t="n">
        <v>100</v>
      </c>
      <c r="G211" s="3" t="n">
        <v>101</v>
      </c>
      <c r="H211" s="3" t="n">
        <v>100</v>
      </c>
      <c r="I211" s="3" t="n">
        <v>100</v>
      </c>
      <c r="J211" s="3" t="s">
        <v>6</v>
      </c>
      <c r="K211" s="3" t="n">
        <v>0</v>
      </c>
      <c r="L211" s="3" t="n">
        <v>0</v>
      </c>
      <c r="M211" s="3" t="n">
        <v>0</v>
      </c>
      <c r="N211" s="3" t="n"/>
      <c r="O211" s="3" t="n">
        <v>485.69999999999999</v>
      </c>
      <c r="P211" s="3" t="n">
        <v>120</v>
      </c>
      <c r="Q211" s="3" t="n">
        <v>94.599999999999994</v>
      </c>
      <c r="R211" s="25" t="n"/>
      <c r="S211" s="12" t="n"/>
      <c r="T211" s="13" t="n"/>
      <c r="U211" s="13" t="n"/>
      <c r="V211" s="13" t="n"/>
      <c r="W211" s="13" t="n"/>
      <c r="X211" s="13" t="n"/>
      <c r="Y211" s="13" t="n"/>
      <c r="Z211" s="13" t="n"/>
      <c r="AA211" s="27" t="n"/>
      <c r="AB211" s="13" t="n"/>
      <c r="AC211" s="13" t="n"/>
      <c r="AD211" s="13" t="n"/>
      <c r="AE211" s="13" t="n"/>
      <c r="AF211" s="13" t="n"/>
      <c r="AG211" s="13" t="n"/>
      <c r="AH211" s="13" t="n"/>
      <c r="AI211" s="13" t="n"/>
      <c r="AJ211" s="13" t="n"/>
      <c r="AK211" s="13" t="n"/>
      <c r="AL211" s="13" t="n"/>
      <c r="AM211" s="13" t="n"/>
      <c r="AN211" s="13" t="n"/>
      <c r="AO211" s="13" t="n"/>
      <c r="AP211" s="13" t="n"/>
      <c r="AQ211" s="13" t="n"/>
      <c r="AR211" s="13" t="n"/>
      <c r="AS211" s="13" t="n"/>
      <c r="AT211" s="13" t="n"/>
      <c r="AU211" s="13" t="n"/>
      <c r="AV211" s="13" t="n"/>
      <c r="AW211" s="13" t="n"/>
      <c r="AX211" s="13" t="n"/>
      <c r="AY211" s="13" t="n"/>
      <c r="AZ211" s="13" t="n"/>
      <c r="BA211" s="13" t="n"/>
      <c r="BB211" s="13" t="n"/>
    </row>
    <row ht="18.75" outlineLevel="0" r="212">
      <c r="A212" s="3" t="s">
        <v>166</v>
      </c>
      <c r="B212" s="3" t="s">
        <v>5</v>
      </c>
      <c r="C212" s="3" t="n"/>
      <c r="D212" s="3" t="n">
        <v>83</v>
      </c>
      <c r="E212" s="3" t="n">
        <v>105</v>
      </c>
      <c r="F212" s="3" t="n">
        <v>170</v>
      </c>
      <c r="G212" s="3" t="n">
        <v>210</v>
      </c>
      <c r="H212" s="3" t="n">
        <v>260</v>
      </c>
      <c r="I212" s="3" t="n">
        <v>330</v>
      </c>
      <c r="J212" s="3" t="n"/>
      <c r="K212" s="3" t="n"/>
      <c r="L212" s="3" t="n"/>
      <c r="M212" s="3" t="n"/>
      <c r="N212" s="3" t="n"/>
      <c r="O212" s="3" t="n">
        <v>70</v>
      </c>
      <c r="P212" s="3" t="n">
        <v>100</v>
      </c>
      <c r="Q212" s="3" t="n">
        <v>120</v>
      </c>
      <c r="R212" s="11" t="n"/>
      <c r="S212" s="12" t="n"/>
      <c r="T212" s="13" t="n"/>
      <c r="U212" s="13" t="n"/>
      <c r="V212" s="13" t="n"/>
      <c r="W212" s="13" t="n"/>
      <c r="X212" s="13" t="n"/>
      <c r="Y212" s="13" t="n"/>
      <c r="Z212" s="13" t="n"/>
      <c r="AA212" s="13" t="n"/>
      <c r="AB212" s="13" t="n"/>
      <c r="AC212" s="13" t="n"/>
      <c r="AD212" s="13" t="n"/>
      <c r="AE212" s="13" t="n"/>
      <c r="AF212" s="13" t="n"/>
      <c r="AG212" s="13" t="n"/>
      <c r="AH212" s="13" t="n"/>
      <c r="AI212" s="13" t="n"/>
      <c r="AJ212" s="13" t="n"/>
      <c r="AK212" s="13" t="n"/>
      <c r="AL212" s="13" t="n"/>
      <c r="AM212" s="13" t="n"/>
      <c r="AN212" s="13" t="n"/>
      <c r="AO212" s="13" t="n"/>
      <c r="AP212" s="13" t="n"/>
      <c r="AQ212" s="13" t="n"/>
      <c r="AR212" s="13" t="n"/>
      <c r="AS212" s="13" t="n"/>
      <c r="AT212" s="13" t="n"/>
      <c r="AU212" s="13" t="n"/>
      <c r="AV212" s="13" t="n"/>
      <c r="AW212" s="13" t="n"/>
      <c r="AX212" s="13" t="n"/>
      <c r="AY212" s="13" t="n"/>
      <c r="AZ212" s="13" t="n"/>
      <c r="BA212" s="13" t="n"/>
      <c r="BB212" s="13" t="n"/>
    </row>
    <row ht="18.75" outlineLevel="0" r="213">
      <c r="A213" s="3" t="s">
        <v>9</v>
      </c>
      <c r="B213" s="3" t="s">
        <v>3</v>
      </c>
      <c r="C213" s="3" t="s">
        <v>6</v>
      </c>
      <c r="D213" s="3" t="n">
        <v>0</v>
      </c>
      <c r="E213" s="3" t="n">
        <v>126.5</v>
      </c>
      <c r="F213" s="3" t="n">
        <v>161.90000000000001</v>
      </c>
      <c r="G213" s="3" t="n">
        <v>123.5</v>
      </c>
      <c r="H213" s="3" t="n">
        <v>123.8</v>
      </c>
      <c r="I213" s="3" t="n">
        <v>126.90000000000001</v>
      </c>
      <c r="J213" s="3" t="s">
        <v>6</v>
      </c>
      <c r="K213" s="3" t="n">
        <v>0</v>
      </c>
      <c r="L213" s="3" t="n">
        <v>0</v>
      </c>
      <c r="M213" s="3" t="n">
        <v>0</v>
      </c>
      <c r="N213" s="3" t="n"/>
      <c r="O213" s="3" t="n">
        <v>0</v>
      </c>
      <c r="P213" s="3" t="n">
        <v>142.90000000000001</v>
      </c>
      <c r="Q213" s="3" t="n">
        <v>120</v>
      </c>
      <c r="R213" s="25" t="n"/>
      <c r="S213" s="12" t="n"/>
      <c r="T213" s="13" t="n"/>
      <c r="U213" s="13" t="n"/>
      <c r="V213" s="13" t="n"/>
      <c r="W213" s="13" t="n"/>
      <c r="X213" s="13" t="n"/>
      <c r="Y213" s="13" t="n"/>
      <c r="Z213" s="13" t="n"/>
      <c r="AA213" s="27" t="n"/>
      <c r="AB213" s="13" t="n"/>
      <c r="AC213" s="13" t="n"/>
      <c r="AD213" s="13" t="n"/>
      <c r="AE213" s="13" t="n"/>
      <c r="AF213" s="13" t="n"/>
      <c r="AG213" s="13" t="n"/>
      <c r="AH213" s="13" t="n"/>
      <c r="AI213" s="13" t="n"/>
      <c r="AJ213" s="13" t="n"/>
      <c r="AK213" s="13" t="n"/>
      <c r="AL213" s="13" t="n"/>
      <c r="AM213" s="13" t="n"/>
      <c r="AN213" s="13" t="n"/>
      <c r="AO213" s="13" t="n"/>
      <c r="AP213" s="13" t="n"/>
      <c r="AQ213" s="13" t="n"/>
      <c r="AR213" s="13" t="n"/>
      <c r="AS213" s="13" t="n"/>
      <c r="AT213" s="13" t="n"/>
      <c r="AU213" s="13" t="n"/>
      <c r="AV213" s="13" t="n"/>
      <c r="AW213" s="13" t="n"/>
      <c r="AX213" s="13" t="n"/>
      <c r="AY213" s="13" t="n"/>
      <c r="AZ213" s="13" t="n"/>
      <c r="BA213" s="13" t="n"/>
      <c r="BB213" s="13" t="n"/>
    </row>
    <row ht="18.75" outlineLevel="0" r="214">
      <c r="A214" s="3" t="s">
        <v>1</v>
      </c>
      <c r="B214" s="3" t="s">
        <v>5</v>
      </c>
      <c r="C214" s="3" t="n"/>
      <c r="D214" s="3" t="n"/>
      <c r="E214" s="3" t="n"/>
      <c r="F214" s="3" t="n"/>
      <c r="G214" s="3" t="n"/>
      <c r="H214" s="3" t="n"/>
      <c r="I214" s="3" t="n"/>
      <c r="J214" s="3" t="n"/>
      <c r="K214" s="3" t="n"/>
      <c r="L214" s="3" t="n"/>
      <c r="M214" s="3" t="n"/>
      <c r="N214" s="3" t="n"/>
      <c r="O214" s="3" t="n"/>
      <c r="P214" s="3" t="n"/>
      <c r="Q214" s="3" t="n"/>
      <c r="R214" s="11" t="n"/>
      <c r="S214" s="12" t="n"/>
      <c r="T214" s="13" t="n"/>
      <c r="U214" s="13" t="n"/>
      <c r="V214" s="13" t="n"/>
      <c r="W214" s="13" t="n"/>
      <c r="X214" s="13" t="n"/>
      <c r="Y214" s="13" t="n"/>
      <c r="Z214" s="13" t="n"/>
      <c r="AA214" s="13" t="n"/>
      <c r="AB214" s="13" t="n"/>
      <c r="AC214" s="13" t="n"/>
      <c r="AD214" s="13" t="n"/>
      <c r="AE214" s="13" t="n"/>
      <c r="AF214" s="13" t="n"/>
      <c r="AG214" s="13" t="n"/>
      <c r="AH214" s="13" t="n"/>
      <c r="AI214" s="13" t="n"/>
      <c r="AJ214" s="13" t="n"/>
      <c r="AK214" s="13" t="n"/>
      <c r="AL214" s="13" t="n"/>
      <c r="AM214" s="13" t="n"/>
      <c r="AN214" s="13" t="n"/>
      <c r="AO214" s="13" t="n"/>
      <c r="AP214" s="13" t="n"/>
      <c r="AQ214" s="13" t="n"/>
      <c r="AR214" s="13" t="n"/>
      <c r="AS214" s="13" t="n"/>
      <c r="AT214" s="13" t="n"/>
      <c r="AU214" s="13" t="n"/>
      <c r="AV214" s="13" t="n"/>
      <c r="AW214" s="13" t="n"/>
      <c r="AX214" s="13" t="n"/>
      <c r="AY214" s="13" t="n"/>
      <c r="AZ214" s="13" t="n"/>
      <c r="BA214" s="13" t="n"/>
      <c r="BB214" s="13" t="n"/>
    </row>
    <row ht="18.75" outlineLevel="0" r="215">
      <c r="A215" s="3" t="s">
        <v>9</v>
      </c>
      <c r="B215" s="3" t="s">
        <v>3</v>
      </c>
      <c r="C215" s="3" t="s">
        <v>6</v>
      </c>
      <c r="D215" s="3" t="n">
        <v>0</v>
      </c>
      <c r="E215" s="3" t="n">
        <v>0</v>
      </c>
      <c r="F215" s="3" t="n">
        <v>0</v>
      </c>
      <c r="G215" s="3" t="n">
        <v>0</v>
      </c>
      <c r="H215" s="3" t="n">
        <v>0</v>
      </c>
      <c r="I215" s="3" t="n">
        <v>0</v>
      </c>
      <c r="J215" s="3" t="s">
        <v>6</v>
      </c>
      <c r="K215" s="3" t="n">
        <v>0</v>
      </c>
      <c r="L215" s="3" t="n">
        <v>0</v>
      </c>
      <c r="M215" s="3" t="n">
        <v>0</v>
      </c>
      <c r="N215" s="3" t="n"/>
      <c r="O215" s="3" t="n">
        <v>0</v>
      </c>
      <c r="P215" s="3" t="n">
        <v>0</v>
      </c>
      <c r="Q215" s="3" t="n">
        <v>0</v>
      </c>
      <c r="R215" s="25" t="n"/>
      <c r="S215" s="12" t="n"/>
      <c r="T215" s="13" t="n"/>
      <c r="U215" s="13" t="n"/>
      <c r="V215" s="13" t="n"/>
      <c r="W215" s="13" t="n"/>
      <c r="X215" s="13" t="n"/>
      <c r="Y215" s="13" t="n"/>
      <c r="Z215" s="13" t="n"/>
      <c r="AA215" s="27" t="n"/>
      <c r="AB215" s="13" t="n"/>
      <c r="AC215" s="13" t="n"/>
      <c r="AD215" s="13" t="n"/>
      <c r="AE215" s="13" t="n"/>
      <c r="AF215" s="13" t="n"/>
      <c r="AG215" s="13" t="n"/>
      <c r="AH215" s="13" t="n"/>
      <c r="AI215" s="13" t="n"/>
      <c r="AJ215" s="13" t="n"/>
      <c r="AK215" s="13" t="n"/>
      <c r="AL215" s="13" t="n"/>
      <c r="AM215" s="13" t="n"/>
      <c r="AN215" s="13" t="n"/>
      <c r="AO215" s="13" t="n"/>
      <c r="AP215" s="13" t="n"/>
      <c r="AQ215" s="13" t="n"/>
      <c r="AR215" s="13" t="n"/>
      <c r="AS215" s="13" t="n"/>
      <c r="AT215" s="13" t="n"/>
      <c r="AU215" s="13" t="n"/>
      <c r="AV215" s="13" t="n"/>
      <c r="AW215" s="13" t="n"/>
      <c r="AX215" s="13" t="n"/>
      <c r="AY215" s="13" t="n"/>
      <c r="AZ215" s="13" t="n"/>
      <c r="BA215" s="13" t="n"/>
      <c r="BB215" s="13" t="n"/>
    </row>
    <row ht="18.75" outlineLevel="0" r="216">
      <c r="A216" s="3" t="s">
        <v>10</v>
      </c>
      <c r="B216" s="3" t="s">
        <v>5</v>
      </c>
      <c r="C216" s="3" t="n"/>
      <c r="D216" s="3" t="n"/>
      <c r="E216" s="3" t="n"/>
      <c r="F216" s="3" t="n"/>
      <c r="G216" s="3" t="n"/>
      <c r="H216" s="3" t="n"/>
      <c r="I216" s="3" t="n"/>
      <c r="J216" s="3" t="n"/>
      <c r="K216" s="3" t="n"/>
      <c r="L216" s="3" t="n"/>
      <c r="M216" s="3" t="n"/>
      <c r="N216" s="3" t="n"/>
      <c r="O216" s="3" t="n"/>
      <c r="P216" s="3" t="n"/>
      <c r="Q216" s="3" t="n"/>
      <c r="R216" s="11" t="n"/>
      <c r="S216" s="12" t="n"/>
      <c r="T216" s="13" t="n"/>
      <c r="U216" s="13" t="n"/>
      <c r="V216" s="13" t="n"/>
      <c r="W216" s="13" t="n"/>
      <c r="X216" s="13" t="n"/>
      <c r="Y216" s="13" t="n"/>
      <c r="Z216" s="13" t="n"/>
      <c r="AA216" s="13" t="n"/>
      <c r="AB216" s="13" t="n"/>
      <c r="AC216" s="13" t="n"/>
      <c r="AD216" s="13" t="n"/>
      <c r="AE216" s="13" t="n"/>
      <c r="AF216" s="13" t="n"/>
      <c r="AG216" s="13" t="n"/>
      <c r="AH216" s="13" t="n"/>
      <c r="AI216" s="13" t="n"/>
      <c r="AJ216" s="13" t="n"/>
      <c r="AK216" s="13" t="n"/>
      <c r="AL216" s="13" t="n"/>
      <c r="AM216" s="13" t="n"/>
      <c r="AN216" s="13" t="n"/>
      <c r="AO216" s="13" t="n"/>
      <c r="AP216" s="13" t="n"/>
      <c r="AQ216" s="13" t="n"/>
      <c r="AR216" s="13" t="n"/>
      <c r="AS216" s="13" t="n"/>
      <c r="AT216" s="13" t="n"/>
      <c r="AU216" s="13" t="n"/>
      <c r="AV216" s="13" t="n"/>
      <c r="AW216" s="13" t="n"/>
      <c r="AX216" s="13" t="n"/>
      <c r="AY216" s="13" t="n"/>
      <c r="AZ216" s="13" t="n"/>
      <c r="BA216" s="13" t="n"/>
      <c r="BB216" s="13" t="n"/>
    </row>
    <row ht="18.75" outlineLevel="0" r="217">
      <c r="A217" s="3" t="s">
        <v>9</v>
      </c>
      <c r="B217" s="3" t="s">
        <v>3</v>
      </c>
      <c r="C217" s="3" t="s">
        <v>6</v>
      </c>
      <c r="D217" s="3" t="n">
        <v>0</v>
      </c>
      <c r="E217" s="3" t="n">
        <v>0</v>
      </c>
      <c r="F217" s="3" t="n">
        <v>0</v>
      </c>
      <c r="G217" s="3" t="n">
        <v>0</v>
      </c>
      <c r="H217" s="3" t="n">
        <v>0</v>
      </c>
      <c r="I217" s="3" t="n">
        <v>0</v>
      </c>
      <c r="J217" s="3" t="s">
        <v>6</v>
      </c>
      <c r="K217" s="3" t="n">
        <v>0</v>
      </c>
      <c r="L217" s="3" t="n">
        <v>0</v>
      </c>
      <c r="M217" s="3" t="n">
        <v>0</v>
      </c>
      <c r="N217" s="3" t="n"/>
      <c r="O217" s="3" t="n">
        <v>0</v>
      </c>
      <c r="P217" s="3" t="n">
        <v>0</v>
      </c>
      <c r="Q217" s="3" t="n">
        <v>0</v>
      </c>
      <c r="R217" s="25" t="n"/>
      <c r="S217" s="12" t="n"/>
      <c r="T217" s="13" t="n"/>
      <c r="U217" s="13" t="n"/>
      <c r="V217" s="13" t="n"/>
      <c r="W217" s="13" t="n"/>
      <c r="X217" s="13" t="n"/>
      <c r="Y217" s="13" t="n"/>
      <c r="Z217" s="13" t="n"/>
      <c r="AA217" s="27" t="n"/>
      <c r="AB217" s="13" t="n"/>
      <c r="AC217" s="13" t="n"/>
      <c r="AD217" s="13" t="n"/>
      <c r="AE217" s="13" t="n"/>
      <c r="AF217" s="13" t="n"/>
      <c r="AG217" s="13" t="n"/>
      <c r="AH217" s="13" t="n"/>
      <c r="AI217" s="13" t="n"/>
      <c r="AJ217" s="13" t="n"/>
      <c r="AK217" s="13" t="n"/>
      <c r="AL217" s="13" t="n"/>
      <c r="AM217" s="13" t="n"/>
      <c r="AN217" s="13" t="n"/>
      <c r="AO217" s="13" t="n"/>
      <c r="AP217" s="13" t="n"/>
      <c r="AQ217" s="13" t="n"/>
      <c r="AR217" s="13" t="n"/>
      <c r="AS217" s="13" t="n"/>
      <c r="AT217" s="13" t="n"/>
      <c r="AU217" s="13" t="n"/>
      <c r="AV217" s="13" t="n"/>
      <c r="AW217" s="13" t="n"/>
      <c r="AX217" s="13" t="n"/>
      <c r="AY217" s="13" t="n"/>
      <c r="AZ217" s="13" t="n"/>
      <c r="BA217" s="13" t="n"/>
      <c r="BB217" s="13" t="n"/>
    </row>
    <row ht="31.5" outlineLevel="0" r="218">
      <c r="A218" s="3" t="s">
        <v>18</v>
      </c>
      <c r="B218" s="3" t="s">
        <v>4</v>
      </c>
      <c r="C218" s="3" t="s">
        <v>19</v>
      </c>
      <c r="D218" s="3" t="s">
        <v>20</v>
      </c>
      <c r="E218" s="3" t="s">
        <v>21</v>
      </c>
      <c r="F218" s="3" t="s">
        <v>22</v>
      </c>
      <c r="G218" s="3" t="s">
        <v>23</v>
      </c>
      <c r="H218" s="3" t="s">
        <v>24</v>
      </c>
      <c r="I218" s="3" t="s">
        <v>26</v>
      </c>
      <c r="J218" s="3" t="n">
        <v>0</v>
      </c>
      <c r="K218" s="3" t="n">
        <v>0</v>
      </c>
      <c r="L218" s="3" t="n">
        <v>0</v>
      </c>
      <c r="M218" s="3" t="n">
        <v>0</v>
      </c>
      <c r="N218" s="3" t="s">
        <v>27</v>
      </c>
      <c r="O218" s="3" t="s">
        <v>28</v>
      </c>
      <c r="P218" s="3" t="s">
        <v>29</v>
      </c>
      <c r="Q218" s="3" t="s">
        <v>30</v>
      </c>
      <c r="R218" s="66" t="n"/>
      <c r="S218" s="13" t="n"/>
      <c r="T218" s="13" t="n"/>
      <c r="U218" s="13" t="n"/>
      <c r="V218" s="13" t="n"/>
      <c r="W218" s="13" t="n"/>
      <c r="X218" s="13" t="n"/>
      <c r="Y218" s="13" t="n"/>
      <c r="Z218" s="13" t="n"/>
      <c r="AA218" s="13" t="n"/>
      <c r="AB218" s="13" t="n"/>
      <c r="AC218" s="13" t="n"/>
      <c r="AD218" s="13" t="n"/>
      <c r="AE218" s="13" t="n"/>
      <c r="AF218" s="13" t="n"/>
      <c r="AG218" s="13" t="n"/>
      <c r="AH218" s="13" t="n"/>
      <c r="AI218" s="13" t="n"/>
      <c r="AJ218" s="13" t="n"/>
      <c r="AK218" s="13" t="n"/>
      <c r="AL218" s="13" t="n"/>
      <c r="AM218" s="13" t="n"/>
      <c r="AN218" s="13" t="n"/>
      <c r="AO218" s="13" t="n"/>
      <c r="AP218" s="13" t="n"/>
      <c r="AQ218" s="13" t="n"/>
      <c r="AR218" s="13" t="n"/>
      <c r="AS218" s="13" t="n"/>
      <c r="AT218" s="13" t="n"/>
      <c r="AU218" s="13" t="n"/>
      <c r="AV218" s="13" t="n"/>
      <c r="AW218" s="13" t="n"/>
      <c r="AX218" s="13" t="n"/>
      <c r="AY218" s="13" t="n"/>
      <c r="AZ218" s="13" t="n"/>
      <c r="BA218" s="13" t="n"/>
      <c r="BB218" s="13" t="n"/>
    </row>
    <row ht="15.75" outlineLevel="0" r="219">
      <c r="A219" s="3" t="s">
        <v>9</v>
      </c>
      <c r="B219" s="3" t="s">
        <v>3</v>
      </c>
      <c r="C219" s="3" t="s">
        <v>6</v>
      </c>
      <c r="D219" s="3" t="n">
        <v>111</v>
      </c>
      <c r="E219" s="3" t="n">
        <v>110.3</v>
      </c>
      <c r="F219" s="3" t="n">
        <v>106.90000000000001</v>
      </c>
      <c r="G219" s="3" t="n">
        <v>101.2</v>
      </c>
      <c r="H219" s="3" t="n">
        <v>115.2</v>
      </c>
      <c r="I219" s="3" t="n">
        <v>105.3</v>
      </c>
      <c r="J219" s="3" t="s">
        <v>6</v>
      </c>
      <c r="K219" s="3" t="n">
        <v>0</v>
      </c>
      <c r="L219" s="3" t="n">
        <v>0</v>
      </c>
      <c r="M219" s="3" t="n">
        <v>0</v>
      </c>
      <c r="N219" s="3" t="n"/>
      <c r="O219" s="3" t="n">
        <v>116</v>
      </c>
      <c r="P219" s="3" t="n">
        <v>144.5</v>
      </c>
      <c r="Q219" s="3" t="n">
        <v>101.59999999999999</v>
      </c>
      <c r="R219" s="25" t="n"/>
      <c r="S219" s="13" t="n"/>
      <c r="T219" s="13" t="n"/>
      <c r="U219" s="13" t="n"/>
      <c r="V219" s="13" t="n"/>
      <c r="W219" s="13" t="n"/>
      <c r="X219" s="13" t="n"/>
      <c r="Y219" s="13" t="n"/>
      <c r="Z219" s="13" t="n"/>
      <c r="AA219" s="27" t="n"/>
      <c r="AB219" s="13" t="n"/>
      <c r="AC219" s="13" t="n"/>
      <c r="AD219" s="13" t="n"/>
      <c r="AE219" s="13" t="n"/>
      <c r="AF219" s="13" t="n"/>
      <c r="AG219" s="13" t="n"/>
      <c r="AH219" s="13" t="n"/>
      <c r="AI219" s="13" t="n"/>
      <c r="AJ219" s="13" t="n"/>
      <c r="AK219" s="13" t="n"/>
      <c r="AL219" s="13" t="n"/>
      <c r="AM219" s="13" t="n"/>
      <c r="AN219" s="13" t="n"/>
      <c r="AO219" s="13" t="n"/>
      <c r="AP219" s="13" t="n"/>
      <c r="AQ219" s="13" t="n"/>
      <c r="AR219" s="13" t="n"/>
      <c r="AS219" s="13" t="n"/>
      <c r="AT219" s="13" t="n"/>
      <c r="AU219" s="13" t="n"/>
      <c r="AV219" s="13" t="n"/>
      <c r="AW219" s="13" t="n"/>
      <c r="AX219" s="13" t="n"/>
      <c r="AY219" s="13" t="n"/>
      <c r="AZ219" s="13" t="n"/>
      <c r="BA219" s="13" t="n"/>
      <c r="BB219" s="13" t="n"/>
    </row>
    <row ht="31.5" outlineLevel="0" r="220">
      <c r="A220" s="3" t="s">
        <v>33</v>
      </c>
      <c r="B220" s="3" t="s">
        <v>4</v>
      </c>
      <c r="C220" s="3" t="s">
        <v>35</v>
      </c>
      <c r="D220" s="3" t="s">
        <v>37</v>
      </c>
      <c r="E220" s="3" t="s">
        <v>38</v>
      </c>
      <c r="F220" s="3" t="s">
        <v>39</v>
      </c>
      <c r="G220" s="3" t="s">
        <v>40</v>
      </c>
      <c r="H220" s="3" t="s">
        <v>41</v>
      </c>
      <c r="I220" s="3" t="s">
        <v>43</v>
      </c>
      <c r="J220" s="3" t="n"/>
      <c r="K220" s="3" t="n"/>
      <c r="L220" s="3" t="n"/>
      <c r="M220" s="3" t="n"/>
      <c r="N220" s="3" t="s">
        <v>44</v>
      </c>
      <c r="O220" s="3" t="s">
        <v>45</v>
      </c>
      <c r="P220" s="3" t="s">
        <v>46</v>
      </c>
      <c r="Q220" s="3" t="s">
        <v>47</v>
      </c>
      <c r="R220" s="11" t="n"/>
      <c r="S220" s="13" t="n"/>
      <c r="T220" s="13" t="n"/>
      <c r="U220" s="13" t="n"/>
      <c r="V220" s="13" t="n"/>
      <c r="W220" s="13" t="n"/>
      <c r="X220" s="13" t="n"/>
      <c r="Y220" s="13" t="n"/>
      <c r="Z220" s="13" t="n"/>
      <c r="AA220" s="13" t="n"/>
      <c r="AB220" s="13" t="n"/>
      <c r="AC220" s="13" t="n"/>
      <c r="AD220" s="13" t="n"/>
      <c r="AE220" s="13" t="n"/>
      <c r="AF220" s="13" t="n"/>
      <c r="AG220" s="13" t="n"/>
      <c r="AH220" s="13" t="n"/>
      <c r="AI220" s="13" t="n"/>
      <c r="AJ220" s="13" t="n"/>
      <c r="AK220" s="13" t="n"/>
      <c r="AL220" s="13" t="n"/>
      <c r="AM220" s="13" t="n"/>
      <c r="AN220" s="13" t="n"/>
      <c r="AO220" s="13" t="n"/>
      <c r="AP220" s="13" t="n"/>
      <c r="AQ220" s="13" t="n"/>
      <c r="AR220" s="13" t="n"/>
      <c r="AS220" s="13" t="n"/>
      <c r="AT220" s="13" t="n"/>
      <c r="AU220" s="13" t="n"/>
      <c r="AV220" s="13" t="n"/>
      <c r="AW220" s="13" t="n"/>
      <c r="AX220" s="13" t="n"/>
      <c r="AY220" s="13" t="n"/>
      <c r="AZ220" s="13" t="n"/>
      <c r="BA220" s="13" t="n"/>
      <c r="BB220" s="13" t="n"/>
    </row>
    <row ht="15.75" outlineLevel="0" r="221">
      <c r="A221" s="95" t="s">
        <v>9</v>
      </c>
      <c r="B221" s="95" t="s">
        <v>3</v>
      </c>
      <c r="C221" s="95" t="s">
        <v>6</v>
      </c>
      <c r="D221" s="95" t="n">
        <v>114.40000000000001</v>
      </c>
      <c r="E221" s="95" t="n">
        <v>109.8</v>
      </c>
      <c r="F221" s="95" t="n">
        <v>105.90000000000001</v>
      </c>
      <c r="G221" s="95" t="n">
        <v>104.3</v>
      </c>
      <c r="H221" s="95" t="n">
        <v>105.09999999999999</v>
      </c>
      <c r="I221" s="95" t="n">
        <v>105.40000000000001</v>
      </c>
      <c r="J221" s="95" t="s">
        <v>6</v>
      </c>
      <c r="K221" s="95" t="n">
        <v>0</v>
      </c>
      <c r="L221" s="95" t="n">
        <v>0</v>
      </c>
      <c r="M221" s="95" t="n">
        <v>0</v>
      </c>
      <c r="N221" s="95" t="n"/>
      <c r="O221" s="95" t="n">
        <v>121.59999999999999</v>
      </c>
      <c r="P221" s="95" t="n">
        <v>102.90000000000001</v>
      </c>
      <c r="Q221" s="95" t="n">
        <v>101</v>
      </c>
      <c r="R221" s="25" t="n"/>
      <c r="S221" s="13" t="n"/>
      <c r="T221" s="13" t="n"/>
      <c r="U221" s="13" t="n"/>
      <c r="V221" s="13" t="n"/>
      <c r="W221" s="13" t="n"/>
      <c r="X221" s="13" t="n"/>
      <c r="Y221" s="13" t="n"/>
      <c r="Z221" s="13" t="n"/>
      <c r="AA221" s="27" t="n"/>
      <c r="AB221" s="13" t="n"/>
      <c r="AC221" s="13" t="n"/>
      <c r="AD221" s="13" t="n"/>
      <c r="AE221" s="13" t="n"/>
      <c r="AF221" s="13" t="n"/>
      <c r="AG221" s="13" t="n"/>
      <c r="AH221" s="13" t="n"/>
      <c r="AI221" s="13" t="n"/>
      <c r="AJ221" s="13" t="n"/>
      <c r="AK221" s="13" t="n"/>
      <c r="AL221" s="13" t="n"/>
      <c r="AM221" s="13" t="n"/>
      <c r="AN221" s="13" t="n"/>
      <c r="AO221" s="13" t="n"/>
      <c r="AP221" s="13" t="n"/>
      <c r="AQ221" s="13" t="n"/>
      <c r="AR221" s="13" t="n"/>
      <c r="AS221" s="13" t="n"/>
      <c r="AT221" s="13" t="n"/>
      <c r="AU221" s="13" t="n"/>
      <c r="AV221" s="13" t="n"/>
      <c r="AW221" s="13" t="n"/>
      <c r="AX221" s="13" t="n"/>
      <c r="AY221" s="13" t="n"/>
      <c r="AZ221" s="13" t="n"/>
      <c r="BA221" s="13" t="n"/>
      <c r="BB221" s="13" t="n"/>
    </row>
    <row customHeight="true" ht="14.25" outlineLevel="0" r="222">
      <c r="A222" s="65" t="n"/>
      <c r="B222" s="65" t="n"/>
      <c r="C222" s="65" t="n"/>
      <c r="D222" s="65" t="n"/>
      <c r="E222" s="65" t="n"/>
      <c r="F222" s="65" t="n"/>
      <c r="G222" s="65" t="n"/>
      <c r="H222" s="65" t="n"/>
      <c r="I222" s="65" t="n"/>
      <c r="J222" s="65" t="n"/>
      <c r="K222" s="65" t="n"/>
      <c r="L222" s="65" t="n"/>
      <c r="M222" s="65" t="n"/>
      <c r="N222" s="65" t="n"/>
      <c r="O222" s="65" t="n"/>
      <c r="P222" s="65" t="n"/>
      <c r="Q222" s="65" t="n"/>
      <c r="R222" s="11" t="n"/>
      <c r="S222" s="13" t="n"/>
      <c r="T222" s="13" t="n"/>
      <c r="U222" s="13" t="n"/>
      <c r="V222" s="13" t="n"/>
      <c r="W222" s="13" t="n"/>
      <c r="X222" s="13" t="n"/>
      <c r="Y222" s="13" t="n"/>
      <c r="Z222" s="13" t="n"/>
      <c r="AA222" s="13" t="n"/>
      <c r="AB222" s="13" t="n"/>
      <c r="AC222" s="13" t="n"/>
      <c r="AD222" s="13" t="n"/>
      <c r="AE222" s="13" t="n"/>
      <c r="AF222" s="13" t="n"/>
      <c r="AG222" s="13" t="n"/>
      <c r="AH222" s="13" t="n"/>
      <c r="AI222" s="13" t="n"/>
      <c r="AJ222" s="13" t="n"/>
      <c r="AK222" s="13" t="n"/>
      <c r="AL222" s="13" t="n"/>
      <c r="AM222" s="13" t="n"/>
      <c r="AN222" s="13" t="n"/>
      <c r="AO222" s="13" t="n"/>
      <c r="AP222" s="13" t="n"/>
      <c r="AQ222" s="13" t="n"/>
      <c r="AR222" s="13" t="n"/>
      <c r="AS222" s="13" t="n"/>
      <c r="AT222" s="13" t="n"/>
      <c r="AU222" s="13" t="n"/>
      <c r="AV222" s="13" t="n"/>
      <c r="AW222" s="13" t="n"/>
      <c r="AX222" s="13" t="n"/>
      <c r="AY222" s="13" t="n"/>
      <c r="AZ222" s="13" t="n"/>
      <c r="BA222" s="13" t="n"/>
      <c r="BB222" s="13" t="n"/>
    </row>
    <row customHeight="true" ht="15.75" outlineLevel="0" r="223">
      <c r="A223" s="102" t="n">
        <v>70</v>
      </c>
      <c r="B223" s="103" t="s"/>
      <c r="C223" s="104" t="s"/>
      <c r="D223" s="105" t="s"/>
      <c r="E223" s="106" t="s"/>
      <c r="F223" s="107" t="s"/>
      <c r="G223" s="108" t="s"/>
      <c r="H223" s="109" t="s"/>
      <c r="I223" s="110" t="s"/>
      <c r="J223" s="111" t="s"/>
      <c r="K223" s="112" t="s"/>
      <c r="L223" s="113" t="s"/>
      <c r="M223" s="114" t="s"/>
      <c r="N223" s="115" t="s"/>
      <c r="O223" s="116" t="s"/>
      <c r="P223" s="117" t="s"/>
      <c r="Q223" s="118" t="s"/>
      <c r="R223" s="11" t="n"/>
      <c r="S223" s="13" t="n"/>
      <c r="T223" s="13" t="n"/>
      <c r="U223" s="13" t="n"/>
      <c r="V223" s="13" t="n"/>
      <c r="W223" s="13" t="n"/>
      <c r="X223" s="13" t="n"/>
      <c r="Y223" s="13" t="n"/>
      <c r="Z223" s="13" t="n"/>
      <c r="AA223" s="13" t="n"/>
      <c r="AB223" s="13" t="n"/>
      <c r="AC223" s="13" t="n"/>
      <c r="AD223" s="13" t="n"/>
      <c r="AE223" s="13" t="n"/>
      <c r="AF223" s="13" t="n"/>
      <c r="AG223" s="13" t="n"/>
      <c r="AH223" s="13" t="n"/>
      <c r="AI223" s="13" t="n"/>
      <c r="AJ223" s="13" t="n"/>
      <c r="AK223" s="13" t="n"/>
      <c r="AL223" s="13" t="n"/>
      <c r="AM223" s="13" t="n"/>
      <c r="AN223" s="13" t="n"/>
      <c r="AO223" s="13" t="n"/>
      <c r="AP223" s="13" t="n"/>
      <c r="AQ223" s="13" t="n"/>
      <c r="AR223" s="13" t="n"/>
      <c r="AS223" s="13" t="n"/>
      <c r="AT223" s="13" t="n"/>
      <c r="AU223" s="13" t="n"/>
      <c r="AV223" s="13" t="n"/>
      <c r="AW223" s="13" t="n"/>
      <c r="AX223" s="13" t="n"/>
      <c r="AY223" s="13" t="n"/>
      <c r="AZ223" s="13" t="n"/>
      <c r="BA223" s="13" t="n"/>
      <c r="BB223" s="13" t="n"/>
    </row>
    <row ht="31.5" outlineLevel="0" r="224">
      <c r="A224" s="3" t="s">
        <v>57</v>
      </c>
      <c r="B224" s="3" t="s">
        <v>4</v>
      </c>
      <c r="C224" s="3" t="s">
        <v>58</v>
      </c>
      <c r="D224" s="3" t="s">
        <v>59</v>
      </c>
      <c r="E224" s="3" t="s">
        <v>60</v>
      </c>
      <c r="F224" s="3" t="s">
        <v>61</v>
      </c>
      <c r="G224" s="3" t="s">
        <v>62</v>
      </c>
      <c r="H224" s="3" t="s">
        <v>63</v>
      </c>
      <c r="I224" s="3" t="s">
        <v>64</v>
      </c>
      <c r="J224" s="3" t="n"/>
      <c r="K224" s="3" t="n"/>
      <c r="L224" s="3" t="n"/>
      <c r="M224" s="3" t="n"/>
      <c r="N224" s="3" t="s">
        <v>65</v>
      </c>
      <c r="O224" s="3" t="s">
        <v>66</v>
      </c>
      <c r="P224" s="3" t="s">
        <v>67</v>
      </c>
      <c r="Q224" s="3" t="s">
        <v>68</v>
      </c>
      <c r="R224" s="11" t="n"/>
      <c r="S224" s="13" t="n"/>
      <c r="T224" s="13" t="n"/>
      <c r="U224" s="13" t="n"/>
      <c r="V224" s="13" t="n"/>
      <c r="W224" s="13" t="n"/>
      <c r="X224" s="13" t="n"/>
      <c r="Y224" s="13" t="n"/>
      <c r="Z224" s="13" t="n"/>
      <c r="AA224" s="13" t="n"/>
      <c r="AB224" s="13" t="n"/>
      <c r="AC224" s="13" t="n"/>
      <c r="AD224" s="13" t="n"/>
      <c r="AE224" s="13" t="n"/>
      <c r="AF224" s="13" t="n"/>
      <c r="AG224" s="13" t="n"/>
      <c r="AH224" s="13" t="n"/>
      <c r="AI224" s="13" t="n"/>
      <c r="AJ224" s="13" t="n"/>
      <c r="AK224" s="13" t="n"/>
      <c r="AL224" s="13" t="n"/>
      <c r="AM224" s="13" t="n"/>
      <c r="AN224" s="13" t="n"/>
      <c r="AO224" s="13" t="n"/>
      <c r="AP224" s="13" t="n"/>
      <c r="AQ224" s="13" t="n"/>
      <c r="AR224" s="13" t="n"/>
      <c r="AS224" s="13" t="n"/>
      <c r="AT224" s="13" t="n"/>
      <c r="AU224" s="13" t="n"/>
      <c r="AV224" s="13" t="n"/>
      <c r="AW224" s="13" t="n"/>
      <c r="AX224" s="13" t="n"/>
      <c r="AY224" s="13" t="n"/>
      <c r="AZ224" s="13" t="n"/>
      <c r="BA224" s="13" t="n"/>
      <c r="BB224" s="13" t="n"/>
    </row>
    <row ht="15.75" outlineLevel="0" r="225">
      <c r="A225" s="3" t="s">
        <v>9</v>
      </c>
      <c r="B225" s="3" t="s">
        <v>3</v>
      </c>
      <c r="C225" s="3" t="s">
        <v>6</v>
      </c>
      <c r="D225" s="3" t="n">
        <v>117.90000000000001</v>
      </c>
      <c r="E225" s="3" t="n">
        <v>109.5</v>
      </c>
      <c r="F225" s="3" t="n">
        <v>104.2</v>
      </c>
      <c r="G225" s="3" t="n">
        <v>107.09999999999999</v>
      </c>
      <c r="H225" s="3" t="n">
        <v>107</v>
      </c>
      <c r="I225" s="3" t="n">
        <v>107</v>
      </c>
      <c r="J225" s="3" t="s">
        <v>6</v>
      </c>
      <c r="K225" s="3" t="n">
        <v>0</v>
      </c>
      <c r="L225" s="3" t="n">
        <v>0</v>
      </c>
      <c r="M225" s="3" t="n">
        <v>0</v>
      </c>
      <c r="N225" s="3" t="n"/>
      <c r="O225" s="3" t="n">
        <v>143</v>
      </c>
      <c r="P225" s="3" t="n">
        <v>114.59999999999999</v>
      </c>
      <c r="Q225" s="3" t="n">
        <v>108.40000000000001</v>
      </c>
      <c r="R225" s="25" t="n"/>
      <c r="S225" s="13" t="n"/>
      <c r="T225" s="13" t="n"/>
      <c r="U225" s="13" t="n"/>
      <c r="V225" s="13" t="n"/>
      <c r="W225" s="13" t="n"/>
      <c r="X225" s="13" t="n"/>
      <c r="Y225" s="13" t="n"/>
      <c r="Z225" s="13" t="n"/>
      <c r="AA225" s="27" t="n"/>
      <c r="AB225" s="13" t="n"/>
      <c r="AC225" s="13" t="n"/>
      <c r="AD225" s="13" t="n"/>
      <c r="AE225" s="13" t="n"/>
      <c r="AF225" s="13" t="n"/>
      <c r="AG225" s="13" t="n"/>
      <c r="AH225" s="13" t="n"/>
      <c r="AI225" s="13" t="n"/>
      <c r="AJ225" s="13" t="n"/>
      <c r="AK225" s="13" t="n"/>
      <c r="AL225" s="13" t="n"/>
      <c r="AM225" s="13" t="n"/>
      <c r="AN225" s="13" t="n"/>
      <c r="AO225" s="13" t="n"/>
      <c r="AP225" s="13" t="n"/>
      <c r="AQ225" s="13" t="n"/>
      <c r="AR225" s="13" t="n"/>
      <c r="AS225" s="13" t="n"/>
      <c r="AT225" s="13" t="n"/>
      <c r="AU225" s="13" t="n"/>
      <c r="AV225" s="13" t="n"/>
      <c r="AW225" s="13" t="n"/>
      <c r="AX225" s="13" t="n"/>
      <c r="AY225" s="13" t="n"/>
      <c r="AZ225" s="13" t="n"/>
      <c r="BA225" s="13" t="n"/>
      <c r="BB225" s="13" t="n"/>
    </row>
    <row ht="31.5" outlineLevel="0" r="226">
      <c r="A226" s="3" t="s">
        <v>73</v>
      </c>
      <c r="B226" s="3" t="s">
        <v>4</v>
      </c>
      <c r="C226" s="3" t="s">
        <v>74</v>
      </c>
      <c r="D226" s="3" t="s">
        <v>75</v>
      </c>
      <c r="E226" s="3" t="s">
        <v>76</v>
      </c>
      <c r="F226" s="3" t="s">
        <v>77</v>
      </c>
      <c r="G226" s="3" t="s">
        <v>78</v>
      </c>
      <c r="H226" s="3" t="s">
        <v>79</v>
      </c>
      <c r="I226" s="3" t="s">
        <v>80</v>
      </c>
      <c r="J226" s="3" t="n"/>
      <c r="K226" s="3" t="n"/>
      <c r="L226" s="3" t="n"/>
      <c r="M226" s="3" t="n"/>
      <c r="N226" s="3" t="s">
        <v>81</v>
      </c>
      <c r="O226" s="3" t="s">
        <v>82</v>
      </c>
      <c r="P226" s="3" t="s">
        <v>83</v>
      </c>
      <c r="Q226" s="3" t="s">
        <v>84</v>
      </c>
      <c r="R226" s="11" t="n"/>
      <c r="S226" s="13" t="n"/>
      <c r="T226" s="13" t="n"/>
      <c r="U226" s="13" t="n"/>
      <c r="V226" s="13" t="n"/>
      <c r="W226" s="13" t="n"/>
      <c r="X226" s="13" t="n"/>
      <c r="Y226" s="13" t="n"/>
      <c r="Z226" s="13" t="n"/>
      <c r="AA226" s="13" t="n"/>
      <c r="AB226" s="13" t="n"/>
      <c r="AC226" s="13" t="n"/>
      <c r="AD226" s="13" t="n"/>
      <c r="AE226" s="13" t="n"/>
      <c r="AF226" s="13" t="n"/>
      <c r="AG226" s="13" t="n"/>
      <c r="AH226" s="13" t="n"/>
      <c r="AI226" s="13" t="n"/>
      <c r="AJ226" s="13" t="n"/>
      <c r="AK226" s="13" t="n"/>
      <c r="AL226" s="13" t="n"/>
      <c r="AM226" s="13" t="n"/>
      <c r="AN226" s="13" t="n"/>
      <c r="AO226" s="13" t="n"/>
      <c r="AP226" s="13" t="n"/>
      <c r="AQ226" s="13" t="n"/>
      <c r="AR226" s="13" t="n"/>
      <c r="AS226" s="13" t="n"/>
      <c r="AT226" s="13" t="n"/>
      <c r="AU226" s="13" t="n"/>
      <c r="AV226" s="13" t="n"/>
      <c r="AW226" s="13" t="n"/>
      <c r="AX226" s="13" t="n"/>
      <c r="AY226" s="13" t="n"/>
      <c r="AZ226" s="13" t="n"/>
      <c r="BA226" s="13" t="n"/>
      <c r="BB226" s="13" t="n"/>
    </row>
    <row ht="15.75" outlineLevel="0" r="227">
      <c r="A227" s="3" t="s">
        <v>9</v>
      </c>
      <c r="B227" s="3" t="s">
        <v>3</v>
      </c>
      <c r="C227" s="3" t="s">
        <v>6</v>
      </c>
      <c r="D227" s="3" t="n">
        <v>109.5</v>
      </c>
      <c r="E227" s="3" t="n">
        <v>125.09999999999999</v>
      </c>
      <c r="F227" s="3" t="n">
        <v>103</v>
      </c>
      <c r="G227" s="3" t="n">
        <v>0</v>
      </c>
      <c r="H227" s="3" t="n">
        <v>0</v>
      </c>
      <c r="I227" s="3" t="n">
        <v>107</v>
      </c>
      <c r="J227" s="3" t="s">
        <v>6</v>
      </c>
      <c r="K227" s="3" t="n">
        <v>0</v>
      </c>
      <c r="L227" s="3" t="n">
        <v>0</v>
      </c>
      <c r="M227" s="3" t="n">
        <v>0</v>
      </c>
      <c r="N227" s="3" t="n"/>
      <c r="O227" s="3" t="n">
        <v>122.2</v>
      </c>
      <c r="P227" s="3" t="n">
        <v>109.2</v>
      </c>
      <c r="Q227" s="3" t="n">
        <v>123.7</v>
      </c>
      <c r="R227" s="25" t="n"/>
      <c r="S227" s="13" t="n"/>
      <c r="T227" s="13" t="n"/>
      <c r="U227" s="13" t="n"/>
      <c r="V227" s="13" t="n"/>
      <c r="W227" s="13" t="n"/>
      <c r="X227" s="13" t="n"/>
      <c r="Y227" s="13" t="n"/>
      <c r="Z227" s="13" t="n"/>
      <c r="AA227" s="27" t="n"/>
      <c r="AB227" s="13" t="n"/>
      <c r="AC227" s="13" t="n"/>
      <c r="AD227" s="13" t="n"/>
      <c r="AE227" s="13" t="n"/>
      <c r="AF227" s="13" t="n"/>
      <c r="AG227" s="13" t="n"/>
      <c r="AH227" s="13" t="n"/>
      <c r="AI227" s="13" t="n"/>
      <c r="AJ227" s="13" t="n"/>
      <c r="AK227" s="13" t="n"/>
      <c r="AL227" s="13" t="n"/>
      <c r="AM227" s="13" t="n"/>
      <c r="AN227" s="13" t="n"/>
      <c r="AO227" s="13" t="n"/>
      <c r="AP227" s="13" t="n"/>
      <c r="AQ227" s="13" t="n"/>
      <c r="AR227" s="13" t="n"/>
      <c r="AS227" s="13" t="n"/>
      <c r="AT227" s="13" t="n"/>
      <c r="AU227" s="13" t="n"/>
      <c r="AV227" s="13" t="n"/>
      <c r="AW227" s="13" t="n"/>
      <c r="AX227" s="13" t="n"/>
      <c r="AY227" s="13" t="n"/>
      <c r="AZ227" s="13" t="n"/>
      <c r="BA227" s="13" t="n"/>
      <c r="BB227" s="13" t="n"/>
    </row>
    <row ht="31.5" outlineLevel="0" r="228">
      <c r="A228" s="3" t="s">
        <v>87</v>
      </c>
      <c r="B228" s="3" t="s">
        <v>4</v>
      </c>
      <c r="C228" s="3" t="s">
        <v>88</v>
      </c>
      <c r="D228" s="3" t="s">
        <v>89</v>
      </c>
      <c r="E228" s="3" t="s">
        <v>90</v>
      </c>
      <c r="F228" s="3" t="s">
        <v>91</v>
      </c>
      <c r="G228" s="3" t="s">
        <v>92</v>
      </c>
      <c r="H228" s="3" t="s">
        <v>93</v>
      </c>
      <c r="I228" s="3" t="s">
        <v>94</v>
      </c>
      <c r="J228" s="3" t="n"/>
      <c r="K228" s="3" t="n"/>
      <c r="L228" s="3" t="n"/>
      <c r="M228" s="3" t="n"/>
      <c r="N228" s="3" t="s">
        <v>95</v>
      </c>
      <c r="O228" s="3" t="s">
        <v>96</v>
      </c>
      <c r="P228" s="3" t="s">
        <v>97</v>
      </c>
      <c r="Q228" s="3" t="s">
        <v>98</v>
      </c>
      <c r="R228" s="11" t="n"/>
      <c r="S228" s="13" t="n"/>
      <c r="T228" s="13" t="n"/>
      <c r="U228" s="13" t="n"/>
      <c r="V228" s="13" t="n"/>
      <c r="W228" s="13" t="n"/>
      <c r="X228" s="13" t="n"/>
      <c r="Y228" s="13" t="n"/>
      <c r="Z228" s="13" t="n"/>
      <c r="AA228" s="13" t="n"/>
      <c r="AB228" s="13" t="n"/>
      <c r="AC228" s="13" t="n"/>
      <c r="AD228" s="13" t="n"/>
      <c r="AE228" s="13" t="n"/>
      <c r="AF228" s="13" t="n"/>
      <c r="AG228" s="13" t="n"/>
      <c r="AH228" s="13" t="n"/>
      <c r="AI228" s="13" t="n"/>
      <c r="AJ228" s="13" t="n"/>
      <c r="AK228" s="13" t="n"/>
      <c r="AL228" s="13" t="n"/>
      <c r="AM228" s="13" t="n"/>
      <c r="AN228" s="13" t="n"/>
      <c r="AO228" s="13" t="n"/>
      <c r="AP228" s="13" t="n"/>
      <c r="AQ228" s="13" t="n"/>
      <c r="AR228" s="13" t="n"/>
      <c r="AS228" s="13" t="n"/>
      <c r="AT228" s="13" t="n"/>
      <c r="AU228" s="13" t="n"/>
      <c r="AV228" s="13" t="n"/>
      <c r="AW228" s="13" t="n"/>
      <c r="AX228" s="13" t="n"/>
      <c r="AY228" s="13" t="n"/>
      <c r="AZ228" s="13" t="n"/>
      <c r="BA228" s="13" t="n"/>
      <c r="BB228" s="13" t="n"/>
    </row>
    <row ht="15.75" outlineLevel="0" r="229">
      <c r="A229" s="3" t="s">
        <v>9</v>
      </c>
      <c r="B229" s="3" t="s">
        <v>3</v>
      </c>
      <c r="C229" s="3" t="s">
        <v>6</v>
      </c>
      <c r="D229" s="3" t="n">
        <v>104.5</v>
      </c>
      <c r="E229" s="3" t="n">
        <v>104.59999999999999</v>
      </c>
      <c r="F229" s="3" t="n">
        <v>106.90000000000001</v>
      </c>
      <c r="G229" s="3" t="n">
        <v>107</v>
      </c>
      <c r="H229" s="3" t="n">
        <v>107</v>
      </c>
      <c r="I229" s="3" t="n">
        <v>107</v>
      </c>
      <c r="J229" s="3" t="s">
        <v>6</v>
      </c>
      <c r="K229" s="3" t="n">
        <v>0</v>
      </c>
      <c r="L229" s="3" t="n">
        <v>0</v>
      </c>
      <c r="M229" s="3" t="n">
        <v>0</v>
      </c>
      <c r="N229" s="3" t="n"/>
      <c r="O229" s="3" t="n">
        <v>102.40000000000001</v>
      </c>
      <c r="P229" s="3" t="n">
        <v>199.30000000000001</v>
      </c>
      <c r="Q229" s="3" t="n">
        <v>98.900000000000006</v>
      </c>
      <c r="R229" s="25" t="n"/>
      <c r="S229" s="13" t="n"/>
      <c r="T229" s="13" t="n"/>
      <c r="U229" s="13" t="n"/>
      <c r="V229" s="13" t="n"/>
      <c r="W229" s="13" t="n"/>
      <c r="X229" s="13" t="n"/>
      <c r="Y229" s="13" t="n"/>
      <c r="Z229" s="13" t="n"/>
      <c r="AA229" s="27" t="n"/>
      <c r="AB229" s="13" t="n"/>
      <c r="AC229" s="13" t="n"/>
      <c r="AD229" s="13" t="n"/>
      <c r="AE229" s="13" t="n"/>
      <c r="AF229" s="13" t="n"/>
      <c r="AG229" s="13" t="n"/>
      <c r="AH229" s="13" t="n"/>
      <c r="AI229" s="13" t="n"/>
      <c r="AJ229" s="13" t="n"/>
      <c r="AK229" s="13" t="n"/>
      <c r="AL229" s="13" t="n"/>
      <c r="AM229" s="13" t="n"/>
      <c r="AN229" s="13" t="n"/>
      <c r="AO229" s="13" t="n"/>
      <c r="AP229" s="13" t="n"/>
      <c r="AQ229" s="13" t="n"/>
      <c r="AR229" s="13" t="n"/>
      <c r="AS229" s="13" t="n"/>
      <c r="AT229" s="13" t="n"/>
      <c r="AU229" s="13" t="n"/>
      <c r="AV229" s="13" t="n"/>
      <c r="AW229" s="13" t="n"/>
      <c r="AX229" s="13" t="n"/>
      <c r="AY229" s="13" t="n"/>
      <c r="AZ229" s="13" t="n"/>
      <c r="BA229" s="13" t="n"/>
      <c r="BB229" s="13" t="n"/>
    </row>
    <row ht="31.5" outlineLevel="0" r="230">
      <c r="A230" s="3" t="s">
        <v>100</v>
      </c>
      <c r="B230" s="3" t="s">
        <v>4</v>
      </c>
      <c r="C230" s="3" t="s">
        <v>101</v>
      </c>
      <c r="D230" s="3" t="s">
        <v>102</v>
      </c>
      <c r="E230" s="3" t="s">
        <v>103</v>
      </c>
      <c r="F230" s="3" t="s">
        <v>104</v>
      </c>
      <c r="G230" s="3" t="s">
        <v>105</v>
      </c>
      <c r="H230" s="3" t="s">
        <v>106</v>
      </c>
      <c r="I230" s="3" t="s">
        <v>107</v>
      </c>
      <c r="J230" s="3" t="n"/>
      <c r="K230" s="3" t="n"/>
      <c r="L230" s="3" t="n"/>
      <c r="M230" s="3" t="n"/>
      <c r="N230" s="3" t="s">
        <v>109</v>
      </c>
      <c r="O230" s="3" t="s">
        <v>110</v>
      </c>
      <c r="P230" s="3" t="s">
        <v>111</v>
      </c>
      <c r="Q230" s="3" t="s">
        <v>112</v>
      </c>
      <c r="R230" s="11" t="n"/>
      <c r="S230" s="13" t="n"/>
      <c r="T230" s="13" t="n"/>
      <c r="U230" s="13" t="n"/>
      <c r="V230" s="13" t="n"/>
      <c r="W230" s="13" t="n"/>
      <c r="X230" s="13" t="n"/>
      <c r="Y230" s="13" t="n"/>
      <c r="Z230" s="13" t="n"/>
      <c r="AA230" s="13" t="n"/>
      <c r="AB230" s="13" t="n"/>
      <c r="AC230" s="13" t="n"/>
      <c r="AD230" s="13" t="n"/>
      <c r="AE230" s="13" t="n"/>
      <c r="AF230" s="13" t="n"/>
      <c r="AG230" s="13" t="n"/>
      <c r="AH230" s="13" t="n"/>
      <c r="AI230" s="13" t="n"/>
      <c r="AJ230" s="13" t="n"/>
      <c r="AK230" s="13" t="n"/>
      <c r="AL230" s="13" t="n"/>
      <c r="AM230" s="13" t="n"/>
      <c r="AN230" s="13" t="n"/>
      <c r="AO230" s="13" t="n"/>
      <c r="AP230" s="13" t="n"/>
      <c r="AQ230" s="13" t="n"/>
      <c r="AR230" s="13" t="n"/>
      <c r="AS230" s="13" t="n"/>
      <c r="AT230" s="13" t="n"/>
      <c r="AU230" s="13" t="n"/>
      <c r="AV230" s="13" t="n"/>
      <c r="AW230" s="13" t="n"/>
      <c r="AX230" s="13" t="n"/>
      <c r="AY230" s="13" t="n"/>
      <c r="AZ230" s="13" t="n"/>
      <c r="BA230" s="13" t="n"/>
      <c r="BB230" s="13" t="n"/>
    </row>
    <row ht="15.75" outlineLevel="0" r="231">
      <c r="A231" s="3" t="s">
        <v>9</v>
      </c>
      <c r="B231" s="3" t="s">
        <v>3</v>
      </c>
      <c r="C231" s="3" t="s">
        <v>6</v>
      </c>
      <c r="D231" s="3" t="n">
        <v>107.5</v>
      </c>
      <c r="E231" s="3" t="n">
        <v>113.3</v>
      </c>
      <c r="F231" s="3" t="n">
        <v>119</v>
      </c>
      <c r="G231" s="3" t="n">
        <v>118.2</v>
      </c>
      <c r="H231" s="3" t="n">
        <v>106.59999999999999</v>
      </c>
      <c r="I231" s="3" t="n">
        <v>102.2</v>
      </c>
      <c r="J231" s="3" t="s">
        <v>6</v>
      </c>
      <c r="K231" s="3" t="n">
        <v>0</v>
      </c>
      <c r="L231" s="3" t="n">
        <v>0</v>
      </c>
      <c r="M231" s="3" t="n">
        <v>0</v>
      </c>
      <c r="N231" s="3" t="n"/>
      <c r="O231" s="3" t="n">
        <v>154.59999999999999</v>
      </c>
      <c r="P231" s="3" t="n">
        <v>120.40000000000001</v>
      </c>
      <c r="Q231" s="3" t="n">
        <v>84.200000000000003</v>
      </c>
      <c r="R231" s="25" t="n"/>
      <c r="S231" s="13" t="n"/>
      <c r="T231" s="13" t="n"/>
      <c r="U231" s="13" t="n"/>
      <c r="V231" s="13" t="n"/>
      <c r="W231" s="13" t="n"/>
      <c r="X231" s="13" t="n"/>
      <c r="Y231" s="13" t="n"/>
      <c r="Z231" s="13" t="n"/>
      <c r="AA231" s="27" t="n"/>
      <c r="AB231" s="13" t="n"/>
      <c r="AC231" s="13" t="n"/>
      <c r="AD231" s="13" t="n"/>
      <c r="AE231" s="13" t="n"/>
      <c r="AF231" s="13" t="n"/>
      <c r="AG231" s="13" t="n"/>
      <c r="AH231" s="13" t="n"/>
      <c r="AI231" s="13" t="n"/>
      <c r="AJ231" s="13" t="n"/>
      <c r="AK231" s="13" t="n"/>
      <c r="AL231" s="13" t="n"/>
      <c r="AM231" s="13" t="n"/>
      <c r="AN231" s="13" t="n"/>
      <c r="AO231" s="13" t="n"/>
      <c r="AP231" s="13" t="n"/>
      <c r="AQ231" s="13" t="n"/>
      <c r="AR231" s="13" t="n"/>
      <c r="AS231" s="13" t="n"/>
      <c r="AT231" s="13" t="n"/>
      <c r="AU231" s="13" t="n"/>
      <c r="AV231" s="13" t="n"/>
      <c r="AW231" s="13" t="n"/>
      <c r="AX231" s="13" t="n"/>
      <c r="AY231" s="13" t="n"/>
      <c r="AZ231" s="13" t="n"/>
      <c r="BA231" s="13" t="n"/>
      <c r="BB231" s="13" t="n"/>
    </row>
    <row ht="31.5" outlineLevel="0" r="232">
      <c r="A232" s="3" t="s">
        <v>113</v>
      </c>
      <c r="B232" s="3" t="s">
        <v>4</v>
      </c>
      <c r="C232" s="3" t="s">
        <v>114</v>
      </c>
      <c r="D232" s="3" t="s">
        <v>115</v>
      </c>
      <c r="E232" s="3" t="s">
        <v>116</v>
      </c>
      <c r="F232" s="3" t="s">
        <v>117</v>
      </c>
      <c r="G232" s="3" t="s">
        <v>118</v>
      </c>
      <c r="H232" s="3" t="s">
        <v>119</v>
      </c>
      <c r="I232" s="3" t="s">
        <v>120</v>
      </c>
      <c r="J232" s="3" t="n"/>
      <c r="K232" s="3" t="n"/>
      <c r="L232" s="3" t="n"/>
      <c r="M232" s="3" t="n"/>
      <c r="N232" s="3" t="s">
        <v>122</v>
      </c>
      <c r="O232" s="3" t="s">
        <v>123</v>
      </c>
      <c r="P232" s="3" t="s">
        <v>124</v>
      </c>
      <c r="Q232" s="3" t="s">
        <v>125</v>
      </c>
      <c r="R232" s="11" t="n"/>
      <c r="S232" s="13" t="n"/>
      <c r="T232" s="13" t="n"/>
      <c r="U232" s="13" t="n"/>
      <c r="V232" s="13" t="n"/>
      <c r="W232" s="13" t="n"/>
      <c r="X232" s="13" t="n"/>
      <c r="Y232" s="13" t="n"/>
      <c r="Z232" s="13" t="n"/>
      <c r="AA232" s="13" t="n"/>
      <c r="AB232" s="13" t="n"/>
      <c r="AC232" s="13" t="n"/>
      <c r="AD232" s="13" t="n"/>
      <c r="AE232" s="13" t="n"/>
      <c r="AF232" s="13" t="n"/>
      <c r="AG232" s="13" t="n"/>
      <c r="AH232" s="13" t="n"/>
      <c r="AI232" s="13" t="n"/>
      <c r="AJ232" s="13" t="n"/>
      <c r="AK232" s="13" t="n"/>
      <c r="AL232" s="13" t="n"/>
      <c r="AM232" s="13" t="n"/>
      <c r="AN232" s="13" t="n"/>
      <c r="AO232" s="13" t="n"/>
      <c r="AP232" s="13" t="n"/>
      <c r="AQ232" s="13" t="n"/>
      <c r="AR232" s="13" t="n"/>
      <c r="AS232" s="13" t="n"/>
      <c r="AT232" s="13" t="n"/>
      <c r="AU232" s="13" t="n"/>
      <c r="AV232" s="13" t="n"/>
      <c r="AW232" s="13" t="n"/>
      <c r="AX232" s="13" t="n"/>
      <c r="AY232" s="13" t="n"/>
      <c r="AZ232" s="13" t="n"/>
      <c r="BA232" s="13" t="n"/>
      <c r="BB232" s="13" t="n"/>
    </row>
    <row ht="15.75" outlineLevel="0" r="233">
      <c r="A233" s="3" t="s">
        <v>9</v>
      </c>
      <c r="B233" s="3" t="s">
        <v>3</v>
      </c>
      <c r="C233" s="3" t="s">
        <v>6</v>
      </c>
      <c r="D233" s="3" t="n">
        <v>146.30000000000001</v>
      </c>
      <c r="E233" s="3" t="n">
        <v>115.2</v>
      </c>
      <c r="F233" s="3" t="n">
        <v>106</v>
      </c>
      <c r="G233" s="3" t="n">
        <v>107</v>
      </c>
      <c r="H233" s="3" t="n">
        <v>107.09999999999999</v>
      </c>
      <c r="I233" s="3" t="n">
        <v>107</v>
      </c>
      <c r="J233" s="3" t="s">
        <v>6</v>
      </c>
      <c r="K233" s="3" t="n">
        <v>0</v>
      </c>
      <c r="L233" s="3" t="n">
        <v>0</v>
      </c>
      <c r="M233" s="3" t="n">
        <v>0</v>
      </c>
      <c r="N233" s="3" t="n"/>
      <c r="O233" s="3" t="n">
        <v>127.2</v>
      </c>
      <c r="P233" s="3" t="n">
        <v>114.7</v>
      </c>
      <c r="Q233" s="3" t="n">
        <v>107.59999999999999</v>
      </c>
      <c r="R233" s="25" t="n"/>
      <c r="S233" s="13" t="n"/>
      <c r="T233" s="13" t="n"/>
      <c r="U233" s="13" t="n"/>
      <c r="V233" s="13" t="n"/>
      <c r="W233" s="13" t="n"/>
      <c r="X233" s="13" t="n"/>
      <c r="Y233" s="13" t="n"/>
      <c r="Z233" s="13" t="n"/>
      <c r="AA233" s="27" t="n"/>
      <c r="AB233" s="13" t="n"/>
      <c r="AC233" s="13" t="n"/>
      <c r="AD233" s="13" t="n"/>
      <c r="AE233" s="13" t="n"/>
      <c r="AF233" s="13" t="n"/>
      <c r="AG233" s="13" t="n"/>
      <c r="AH233" s="13" t="n"/>
      <c r="AI233" s="13" t="n"/>
      <c r="AJ233" s="13" t="n"/>
      <c r="AK233" s="13" t="n"/>
      <c r="AL233" s="13" t="n"/>
      <c r="AM233" s="13" t="n"/>
      <c r="AN233" s="13" t="n"/>
      <c r="AO233" s="13" t="n"/>
      <c r="AP233" s="13" t="n"/>
      <c r="AQ233" s="13" t="n"/>
      <c r="AR233" s="13" t="n"/>
      <c r="AS233" s="13" t="n"/>
      <c r="AT233" s="13" t="n"/>
      <c r="AU233" s="13" t="n"/>
      <c r="AV233" s="13" t="n"/>
      <c r="AW233" s="13" t="n"/>
      <c r="AX233" s="13" t="n"/>
      <c r="AY233" s="13" t="n"/>
      <c r="AZ233" s="13" t="n"/>
      <c r="BA233" s="13" t="n"/>
      <c r="BB233" s="13" t="n"/>
    </row>
    <row ht="31.5" outlineLevel="0" r="234">
      <c r="A234" s="3" t="s">
        <v>128</v>
      </c>
      <c r="B234" s="3" t="s">
        <v>4</v>
      </c>
      <c r="C234" s="3" t="s">
        <v>129</v>
      </c>
      <c r="D234" s="3" t="s">
        <v>130</v>
      </c>
      <c r="E234" s="3" t="s">
        <v>131</v>
      </c>
      <c r="F234" s="3" t="s">
        <v>132</v>
      </c>
      <c r="G234" s="3" t="s">
        <v>133</v>
      </c>
      <c r="H234" s="3" t="s">
        <v>134</v>
      </c>
      <c r="I234" s="3" t="s">
        <v>135</v>
      </c>
      <c r="J234" s="3" t="n"/>
      <c r="K234" s="3" t="n"/>
      <c r="L234" s="3" t="n"/>
      <c r="M234" s="3" t="n"/>
      <c r="N234" s="3" t="s">
        <v>136</v>
      </c>
      <c r="O234" s="3" t="s">
        <v>137</v>
      </c>
      <c r="P234" s="3" t="s">
        <v>138</v>
      </c>
      <c r="Q234" s="3" t="s">
        <v>139</v>
      </c>
      <c r="R234" s="11" t="n"/>
      <c r="S234" s="13" t="n"/>
      <c r="T234" s="13" t="n"/>
      <c r="U234" s="13" t="n"/>
      <c r="V234" s="13" t="n"/>
      <c r="W234" s="13" t="n"/>
      <c r="X234" s="13" t="n"/>
      <c r="Y234" s="13" t="n"/>
      <c r="Z234" s="13" t="n"/>
      <c r="AA234" s="13" t="n"/>
      <c r="AB234" s="13" t="n"/>
      <c r="AC234" s="13" t="n"/>
      <c r="AD234" s="13" t="n"/>
      <c r="AE234" s="13" t="n"/>
      <c r="AF234" s="13" t="n"/>
      <c r="AG234" s="13" t="n"/>
      <c r="AH234" s="13" t="n"/>
      <c r="AI234" s="13" t="n"/>
      <c r="AJ234" s="13" t="n"/>
      <c r="AK234" s="13" t="n"/>
      <c r="AL234" s="13" t="n"/>
      <c r="AM234" s="13" t="n"/>
      <c r="AN234" s="13" t="n"/>
      <c r="AO234" s="13" t="n"/>
      <c r="AP234" s="13" t="n"/>
      <c r="AQ234" s="13" t="n"/>
      <c r="AR234" s="13" t="n"/>
      <c r="AS234" s="13" t="n"/>
      <c r="AT234" s="13" t="n"/>
      <c r="AU234" s="13" t="n"/>
      <c r="AV234" s="13" t="n"/>
      <c r="AW234" s="13" t="n"/>
      <c r="AX234" s="13" t="n"/>
      <c r="AY234" s="13" t="n"/>
      <c r="AZ234" s="13" t="n"/>
      <c r="BA234" s="13" t="n"/>
      <c r="BB234" s="13" t="n"/>
    </row>
    <row ht="15.75" outlineLevel="0" r="235">
      <c r="A235" s="3" t="s">
        <v>9</v>
      </c>
      <c r="B235" s="3" t="s">
        <v>3</v>
      </c>
      <c r="C235" s="3" t="s">
        <v>6</v>
      </c>
      <c r="D235" s="3" t="n">
        <v>109.7</v>
      </c>
      <c r="E235" s="3" t="n">
        <v>116</v>
      </c>
      <c r="F235" s="3" t="n">
        <v>112</v>
      </c>
      <c r="G235" s="3" t="n">
        <v>116.3</v>
      </c>
      <c r="H235" s="3" t="n">
        <v>108.59999999999999</v>
      </c>
      <c r="I235" s="3" t="n">
        <v>108.7</v>
      </c>
      <c r="J235" s="3" t="s">
        <v>6</v>
      </c>
      <c r="K235" s="3" t="n">
        <v>0</v>
      </c>
      <c r="L235" s="3" t="n">
        <v>0</v>
      </c>
      <c r="M235" s="3" t="n">
        <v>0</v>
      </c>
      <c r="N235" s="3" t="n"/>
      <c r="O235" s="3" t="n">
        <v>139.30000000000001</v>
      </c>
      <c r="P235" s="3" t="n">
        <v>122.09999999999999</v>
      </c>
      <c r="Q235" s="3" t="n">
        <v>100.09999999999999</v>
      </c>
      <c r="R235" s="25" t="n"/>
      <c r="S235" s="13" t="n"/>
      <c r="T235" s="13" t="n"/>
      <c r="U235" s="13" t="n"/>
      <c r="V235" s="13" t="n"/>
      <c r="W235" s="13" t="n"/>
      <c r="X235" s="13" t="n"/>
      <c r="Y235" s="13" t="n"/>
      <c r="Z235" s="13" t="n"/>
      <c r="AA235" s="27" t="n"/>
      <c r="AB235" s="13" t="n"/>
      <c r="AC235" s="13" t="n"/>
      <c r="AD235" s="13" t="n"/>
      <c r="AE235" s="13" t="n"/>
      <c r="AF235" s="13" t="n"/>
      <c r="AG235" s="13" t="n"/>
      <c r="AH235" s="13" t="n"/>
      <c r="AI235" s="13" t="n"/>
      <c r="AJ235" s="13" t="n"/>
      <c r="AK235" s="13" t="n"/>
      <c r="AL235" s="13" t="n"/>
      <c r="AM235" s="13" t="n"/>
      <c r="AN235" s="13" t="n"/>
      <c r="AO235" s="13" t="n"/>
      <c r="AP235" s="13" t="n"/>
      <c r="AQ235" s="13" t="n"/>
      <c r="AR235" s="13" t="n"/>
      <c r="AS235" s="13" t="n"/>
      <c r="AT235" s="13" t="n"/>
      <c r="AU235" s="13" t="n"/>
      <c r="AV235" s="13" t="n"/>
      <c r="AW235" s="13" t="n"/>
      <c r="AX235" s="13" t="n"/>
      <c r="AY235" s="13" t="n"/>
      <c r="AZ235" s="13" t="n"/>
      <c r="BA235" s="13" t="n"/>
      <c r="BB235" s="13" t="n"/>
    </row>
    <row ht="31.5" outlineLevel="0" r="236">
      <c r="A236" s="3" t="s">
        <v>140</v>
      </c>
      <c r="B236" s="3" t="s">
        <v>4</v>
      </c>
      <c r="C236" s="3" t="s">
        <v>141</v>
      </c>
      <c r="D236" s="3" t="s">
        <v>142</v>
      </c>
      <c r="E236" s="3" t="s">
        <v>143</v>
      </c>
      <c r="F236" s="3" t="s">
        <v>144</v>
      </c>
      <c r="G236" s="3" t="s">
        <v>145</v>
      </c>
      <c r="H236" s="3" t="s">
        <v>146</v>
      </c>
      <c r="I236" s="3" t="s">
        <v>147</v>
      </c>
      <c r="J236" s="3" t="n"/>
      <c r="K236" s="3" t="n"/>
      <c r="L236" s="3" t="n"/>
      <c r="M236" s="3" t="n"/>
      <c r="N236" s="3" t="s">
        <v>148</v>
      </c>
      <c r="O236" s="3" t="s">
        <v>149</v>
      </c>
      <c r="P236" s="3" t="s">
        <v>150</v>
      </c>
      <c r="Q236" s="3" t="s">
        <v>151</v>
      </c>
      <c r="R236" s="11" t="n"/>
      <c r="S236" s="13" t="n"/>
      <c r="T236" s="13" t="n"/>
      <c r="U236" s="13" t="n"/>
      <c r="V236" s="13" t="n"/>
      <c r="W236" s="13" t="n"/>
      <c r="X236" s="13" t="n"/>
      <c r="Y236" s="13" t="n"/>
      <c r="Z236" s="13" t="n"/>
      <c r="AA236" s="13" t="n"/>
      <c r="AB236" s="13" t="n"/>
      <c r="AC236" s="13" t="n"/>
      <c r="AD236" s="13" t="n"/>
      <c r="AE236" s="13" t="n"/>
      <c r="AF236" s="13" t="n"/>
      <c r="AG236" s="13" t="n"/>
      <c r="AH236" s="13" t="n"/>
      <c r="AI236" s="13" t="n"/>
      <c r="AJ236" s="13" t="n"/>
      <c r="AK236" s="13" t="n"/>
      <c r="AL236" s="13" t="n"/>
      <c r="AM236" s="13" t="n"/>
      <c r="AN236" s="13" t="n"/>
      <c r="AO236" s="13" t="n"/>
      <c r="AP236" s="13" t="n"/>
      <c r="AQ236" s="13" t="n"/>
      <c r="AR236" s="13" t="n"/>
      <c r="AS236" s="13" t="n"/>
      <c r="AT236" s="13" t="n"/>
      <c r="AU236" s="13" t="n"/>
      <c r="AV236" s="13" t="n"/>
      <c r="AW236" s="13" t="n"/>
      <c r="AX236" s="13" t="n"/>
      <c r="AY236" s="13" t="n"/>
      <c r="AZ236" s="13" t="n"/>
      <c r="BA236" s="13" t="n"/>
      <c r="BB236" s="13" t="n"/>
    </row>
    <row ht="15.75" outlineLevel="0" r="237">
      <c r="A237" s="3" t="s">
        <v>9</v>
      </c>
      <c r="B237" s="3" t="s">
        <v>3</v>
      </c>
      <c r="C237" s="3" t="s">
        <v>6</v>
      </c>
      <c r="D237" s="3" t="n">
        <v>107.09999999999999</v>
      </c>
      <c r="E237" s="3" t="n">
        <v>112.2</v>
      </c>
      <c r="F237" s="3" t="n">
        <v>110</v>
      </c>
      <c r="G237" s="3" t="n">
        <v>108.7</v>
      </c>
      <c r="H237" s="3" t="n">
        <v>107.2</v>
      </c>
      <c r="I237" s="3" t="n">
        <v>108.40000000000001</v>
      </c>
      <c r="J237" s="3" t="s">
        <v>6</v>
      </c>
      <c r="K237" s="3" t="n">
        <v>0</v>
      </c>
      <c r="L237" s="3" t="n">
        <v>0</v>
      </c>
      <c r="M237" s="3" t="n">
        <v>0</v>
      </c>
      <c r="N237" s="3" t="n"/>
      <c r="O237" s="3" t="n">
        <v>110.09999999999999</v>
      </c>
      <c r="P237" s="3" t="n">
        <v>108</v>
      </c>
      <c r="Q237" s="3" t="n">
        <v>109.8</v>
      </c>
      <c r="R237" s="25" t="n"/>
      <c r="S237" s="13" t="n"/>
      <c r="T237" s="13" t="n"/>
      <c r="U237" s="13" t="n"/>
      <c r="V237" s="13" t="n"/>
      <c r="W237" s="13" t="n"/>
      <c r="X237" s="13" t="n"/>
      <c r="Y237" s="13" t="n"/>
      <c r="Z237" s="13" t="n"/>
      <c r="AA237" s="27" t="n"/>
      <c r="AB237" s="13" t="n"/>
      <c r="AC237" s="13" t="n"/>
      <c r="AD237" s="13" t="n"/>
      <c r="AE237" s="13" t="n"/>
      <c r="AF237" s="13" t="n"/>
      <c r="AG237" s="13" t="n"/>
      <c r="AH237" s="13" t="n"/>
      <c r="AI237" s="13" t="n"/>
      <c r="AJ237" s="13" t="n"/>
      <c r="AK237" s="13" t="n"/>
      <c r="AL237" s="13" t="n"/>
      <c r="AM237" s="13" t="n"/>
      <c r="AN237" s="13" t="n"/>
      <c r="AO237" s="13" t="n"/>
      <c r="AP237" s="13" t="n"/>
      <c r="AQ237" s="13" t="n"/>
      <c r="AR237" s="13" t="n"/>
      <c r="AS237" s="13" t="n"/>
      <c r="AT237" s="13" t="n"/>
      <c r="AU237" s="13" t="n"/>
      <c r="AV237" s="13" t="n"/>
      <c r="AW237" s="13" t="n"/>
      <c r="AX237" s="13" t="n"/>
      <c r="AY237" s="13" t="n"/>
      <c r="AZ237" s="13" t="n"/>
      <c r="BA237" s="13" t="n"/>
      <c r="BB237" s="13" t="n"/>
    </row>
    <row ht="31.5" outlineLevel="0" r="238">
      <c r="A238" s="3" t="s">
        <v>153</v>
      </c>
      <c r="B238" s="3" t="s">
        <v>4</v>
      </c>
      <c r="C238" s="3" t="s">
        <v>154</v>
      </c>
      <c r="D238" s="3" t="s">
        <v>156</v>
      </c>
      <c r="E238" s="3" t="s">
        <v>157</v>
      </c>
      <c r="F238" s="3" t="s">
        <v>158</v>
      </c>
      <c r="G238" s="3" t="s">
        <v>159</v>
      </c>
      <c r="H238" s="3" t="s">
        <v>160</v>
      </c>
      <c r="I238" s="3" t="s">
        <v>161</v>
      </c>
      <c r="J238" s="3" t="n"/>
      <c r="K238" s="3" t="n"/>
      <c r="L238" s="3" t="n"/>
      <c r="M238" s="3" t="n"/>
      <c r="N238" s="3" t="s">
        <v>162</v>
      </c>
      <c r="O238" s="3" t="s">
        <v>163</v>
      </c>
      <c r="P238" s="3" t="s">
        <v>164</v>
      </c>
      <c r="Q238" s="3" t="s">
        <v>165</v>
      </c>
      <c r="R238" s="11" t="n"/>
      <c r="S238" s="13" t="n"/>
      <c r="T238" s="13" t="n"/>
      <c r="U238" s="13" t="n"/>
      <c r="V238" s="13" t="n"/>
      <c r="W238" s="13" t="n"/>
      <c r="X238" s="13" t="n"/>
      <c r="Y238" s="13" t="n"/>
      <c r="Z238" s="13" t="n"/>
      <c r="AA238" s="13" t="n"/>
      <c r="AB238" s="13" t="n"/>
      <c r="AC238" s="13" t="n"/>
      <c r="AD238" s="13" t="n"/>
      <c r="AE238" s="13" t="n"/>
      <c r="AF238" s="13" t="n"/>
      <c r="AG238" s="13" t="n"/>
      <c r="AH238" s="13" t="n"/>
      <c r="AI238" s="13" t="n"/>
      <c r="AJ238" s="13" t="n"/>
      <c r="AK238" s="13" t="n"/>
      <c r="AL238" s="13" t="n"/>
      <c r="AM238" s="13" t="n"/>
      <c r="AN238" s="13" t="n"/>
      <c r="AO238" s="13" t="n"/>
      <c r="AP238" s="13" t="n"/>
      <c r="AQ238" s="13" t="n"/>
      <c r="AR238" s="13" t="n"/>
      <c r="AS238" s="13" t="n"/>
      <c r="AT238" s="13" t="n"/>
      <c r="AU238" s="13" t="n"/>
      <c r="AV238" s="13" t="n"/>
      <c r="AW238" s="13" t="n"/>
      <c r="AX238" s="13" t="n"/>
      <c r="AY238" s="13" t="n"/>
      <c r="AZ238" s="13" t="n"/>
      <c r="BA238" s="13" t="n"/>
      <c r="BB238" s="13" t="n"/>
    </row>
    <row ht="15.75" outlineLevel="0" r="239">
      <c r="A239" s="3" t="s">
        <v>9</v>
      </c>
      <c r="B239" s="3" t="s">
        <v>3</v>
      </c>
      <c r="C239" s="3" t="s">
        <v>6</v>
      </c>
      <c r="D239" s="3" t="n">
        <v>124.8</v>
      </c>
      <c r="E239" s="3" t="n">
        <v>121.7</v>
      </c>
      <c r="F239" s="3" t="n">
        <v>111.90000000000001</v>
      </c>
      <c r="G239" s="3" t="n">
        <v>106</v>
      </c>
      <c r="H239" s="3" t="n">
        <v>107.09999999999999</v>
      </c>
      <c r="I239" s="3" t="n">
        <v>107.2</v>
      </c>
      <c r="J239" s="3" t="s">
        <v>6</v>
      </c>
      <c r="K239" s="3" t="n">
        <v>0</v>
      </c>
      <c r="L239" s="3" t="n">
        <v>0</v>
      </c>
      <c r="M239" s="3" t="n">
        <v>0</v>
      </c>
      <c r="N239" s="3" t="n"/>
      <c r="O239" s="3" t="n">
        <v>119.90000000000001</v>
      </c>
      <c r="P239" s="3" t="n">
        <v>113.09999999999999</v>
      </c>
      <c r="Q239" s="3" t="n">
        <v>80.299999999999997</v>
      </c>
      <c r="R239" s="25" t="n"/>
      <c r="S239" s="13" t="n"/>
      <c r="T239" s="13" t="n"/>
      <c r="U239" s="13" t="n"/>
      <c r="V239" s="13" t="n"/>
      <c r="W239" s="13" t="n"/>
      <c r="X239" s="13" t="n"/>
      <c r="Y239" s="13" t="n"/>
      <c r="Z239" s="13" t="n"/>
      <c r="AA239" s="27" t="n"/>
      <c r="AB239" s="13" t="n"/>
      <c r="AC239" s="13" t="n"/>
      <c r="AD239" s="13" t="n"/>
      <c r="AE239" s="13" t="n"/>
      <c r="AF239" s="13" t="n"/>
      <c r="AG239" s="13" t="n"/>
      <c r="AH239" s="13" t="n"/>
      <c r="AI239" s="13" t="n"/>
      <c r="AJ239" s="13" t="n"/>
      <c r="AK239" s="13" t="n"/>
      <c r="AL239" s="13" t="n"/>
      <c r="AM239" s="13" t="n"/>
      <c r="AN239" s="13" t="n"/>
      <c r="AO239" s="13" t="n"/>
      <c r="AP239" s="13" t="n"/>
      <c r="AQ239" s="13" t="n"/>
      <c r="AR239" s="13" t="n"/>
      <c r="AS239" s="13" t="n"/>
      <c r="AT239" s="13" t="n"/>
      <c r="AU239" s="13" t="n"/>
      <c r="AV239" s="13" t="n"/>
      <c r="AW239" s="13" t="n"/>
      <c r="AX239" s="13" t="n"/>
      <c r="AY239" s="13" t="n"/>
      <c r="AZ239" s="13" t="n"/>
      <c r="BA239" s="13" t="n"/>
      <c r="BB239" s="13" t="n"/>
    </row>
    <row ht="15.75" outlineLevel="0" r="240">
      <c r="A240" s="3" t="s">
        <v>166</v>
      </c>
      <c r="B240" s="3" t="s">
        <v>4</v>
      </c>
      <c r="C240" s="3" t="n"/>
      <c r="D240" s="3" t="s">
        <v>167</v>
      </c>
      <c r="E240" s="3" t="s">
        <v>168</v>
      </c>
      <c r="F240" s="3" t="s">
        <v>169</v>
      </c>
      <c r="G240" s="3" t="s">
        <v>170</v>
      </c>
      <c r="H240" s="3" t="s">
        <v>171</v>
      </c>
      <c r="I240" s="3" t="s">
        <v>172</v>
      </c>
      <c r="J240" s="3" t="n"/>
      <c r="K240" s="3" t="n"/>
      <c r="L240" s="3" t="n"/>
      <c r="M240" s="3" t="n"/>
      <c r="N240" s="3" t="n"/>
      <c r="O240" s="3" t="s">
        <v>173</v>
      </c>
      <c r="P240" s="3" t="s">
        <v>174</v>
      </c>
      <c r="Q240" s="3" t="s">
        <v>175</v>
      </c>
      <c r="R240" s="11" t="n"/>
      <c r="S240" s="13" t="n"/>
      <c r="T240" s="13" t="n"/>
      <c r="U240" s="13" t="n"/>
      <c r="V240" s="13" t="n"/>
      <c r="W240" s="13" t="n"/>
      <c r="X240" s="13" t="n"/>
      <c r="Y240" s="13" t="n"/>
      <c r="Z240" s="13" t="n"/>
      <c r="AA240" s="13" t="n"/>
      <c r="AB240" s="13" t="n"/>
      <c r="AC240" s="13" t="n"/>
      <c r="AD240" s="13" t="n"/>
      <c r="AE240" s="13" t="n"/>
      <c r="AF240" s="13" t="n"/>
      <c r="AG240" s="13" t="n"/>
      <c r="AH240" s="13" t="n"/>
      <c r="AI240" s="13" t="n"/>
      <c r="AJ240" s="13" t="n"/>
      <c r="AK240" s="13" t="n"/>
      <c r="AL240" s="13" t="n"/>
      <c r="AM240" s="13" t="n"/>
      <c r="AN240" s="13" t="n"/>
      <c r="AO240" s="13" t="n"/>
      <c r="AP240" s="13" t="n"/>
      <c r="AQ240" s="13" t="n"/>
      <c r="AR240" s="13" t="n"/>
      <c r="AS240" s="13" t="n"/>
      <c r="AT240" s="13" t="n"/>
      <c r="AU240" s="13" t="n"/>
      <c r="AV240" s="13" t="n"/>
      <c r="AW240" s="13" t="n"/>
      <c r="AX240" s="13" t="n"/>
      <c r="AY240" s="13" t="n"/>
      <c r="AZ240" s="13" t="n"/>
      <c r="BA240" s="13" t="n"/>
      <c r="BB240" s="13" t="n"/>
    </row>
    <row ht="15.75" outlineLevel="0" r="241">
      <c r="A241" s="3" t="s">
        <v>9</v>
      </c>
      <c r="B241" s="3" t="s">
        <v>3</v>
      </c>
      <c r="C241" s="3" t="s">
        <v>6</v>
      </c>
      <c r="D241" s="3" t="n">
        <v>0</v>
      </c>
      <c r="E241" s="3" t="n">
        <v>118.7</v>
      </c>
      <c r="F241" s="3" t="n">
        <v>124.40000000000001</v>
      </c>
      <c r="G241" s="3" t="n">
        <v>118.2</v>
      </c>
      <c r="H241" s="3" t="n">
        <v>115.40000000000001</v>
      </c>
      <c r="I241" s="3" t="n">
        <v>116</v>
      </c>
      <c r="J241" s="3" t="s">
        <v>6</v>
      </c>
      <c r="K241" s="3" t="n">
        <v>0</v>
      </c>
      <c r="L241" s="3" t="n">
        <v>0</v>
      </c>
      <c r="M241" s="3" t="n">
        <v>0</v>
      </c>
      <c r="N241" s="3" t="n"/>
      <c r="O241" s="3" t="n">
        <v>0</v>
      </c>
      <c r="P241" s="3" t="n">
        <v>108.7</v>
      </c>
      <c r="Q241" s="3" t="n">
        <v>123.90000000000001</v>
      </c>
      <c r="R241" s="25" t="n"/>
      <c r="S241" s="13" t="n"/>
      <c r="T241" s="13" t="n"/>
      <c r="U241" s="13" t="n"/>
      <c r="V241" s="13" t="n"/>
      <c r="W241" s="13" t="n"/>
      <c r="X241" s="13" t="n"/>
      <c r="Y241" s="13" t="n"/>
      <c r="Z241" s="13" t="n"/>
      <c r="AA241" s="27" t="n"/>
      <c r="AB241" s="13" t="n"/>
      <c r="AC241" s="13" t="n"/>
      <c r="AD241" s="13" t="n"/>
      <c r="AE241" s="13" t="n"/>
      <c r="AF241" s="13" t="n"/>
      <c r="AG241" s="13" t="n"/>
      <c r="AH241" s="13" t="n"/>
      <c r="AI241" s="13" t="n"/>
      <c r="AJ241" s="13" t="n"/>
      <c r="AK241" s="13" t="n"/>
      <c r="AL241" s="13" t="n"/>
      <c r="AM241" s="13" t="n"/>
      <c r="AN241" s="13" t="n"/>
      <c r="AO241" s="13" t="n"/>
      <c r="AP241" s="13" t="n"/>
      <c r="AQ241" s="13" t="n"/>
      <c r="AR241" s="13" t="n"/>
      <c r="AS241" s="13" t="n"/>
      <c r="AT241" s="13" t="n"/>
      <c r="AU241" s="13" t="n"/>
      <c r="AV241" s="13" t="n"/>
      <c r="AW241" s="13" t="n"/>
      <c r="AX241" s="13" t="n"/>
      <c r="AY241" s="13" t="n"/>
      <c r="AZ241" s="13" t="n"/>
      <c r="BA241" s="13" t="n"/>
      <c r="BB241" s="13" t="n"/>
    </row>
    <row ht="15.75" outlineLevel="0" r="242">
      <c r="A242" s="3" t="s">
        <v>1</v>
      </c>
      <c r="B242" s="3" t="s">
        <v>4</v>
      </c>
      <c r="C242" s="3" t="n"/>
      <c r="D242" s="3" t="n"/>
      <c r="E242" s="3" t="n"/>
      <c r="F242" s="3" t="n"/>
      <c r="G242" s="3" t="n"/>
      <c r="H242" s="3" t="n"/>
      <c r="I242" s="3" t="n"/>
      <c r="J242" s="3" t="n"/>
      <c r="K242" s="3" t="n"/>
      <c r="L242" s="3" t="n"/>
      <c r="M242" s="3" t="n"/>
      <c r="N242" s="3" t="n"/>
      <c r="O242" s="3" t="n"/>
      <c r="P242" s="3" t="n"/>
      <c r="Q242" s="3" t="n"/>
      <c r="R242" s="11" t="n"/>
      <c r="S242" s="13" t="n"/>
      <c r="T242" s="13" t="n"/>
      <c r="U242" s="13" t="n"/>
      <c r="V242" s="13" t="n"/>
      <c r="W242" s="13" t="n"/>
      <c r="X242" s="13" t="n"/>
      <c r="Y242" s="13" t="n"/>
      <c r="Z242" s="13" t="n"/>
      <c r="AA242" s="13" t="n"/>
      <c r="AB242" s="13" t="n"/>
      <c r="AC242" s="13" t="n"/>
      <c r="AD242" s="13" t="n"/>
      <c r="AE242" s="13" t="n"/>
      <c r="AF242" s="13" t="n"/>
      <c r="AG242" s="13" t="n"/>
      <c r="AH242" s="13" t="n"/>
      <c r="AI242" s="13" t="n"/>
      <c r="AJ242" s="13" t="n"/>
      <c r="AK242" s="13" t="n"/>
      <c r="AL242" s="13" t="n"/>
      <c r="AM242" s="13" t="n"/>
      <c r="AN242" s="13" t="n"/>
      <c r="AO242" s="13" t="n"/>
      <c r="AP242" s="13" t="n"/>
      <c r="AQ242" s="13" t="n"/>
      <c r="AR242" s="13" t="n"/>
      <c r="AS242" s="13" t="n"/>
      <c r="AT242" s="13" t="n"/>
      <c r="AU242" s="13" t="n"/>
      <c r="AV242" s="13" t="n"/>
      <c r="AW242" s="13" t="n"/>
      <c r="AX242" s="13" t="n"/>
      <c r="AY242" s="13" t="n"/>
      <c r="AZ242" s="13" t="n"/>
      <c r="BA242" s="13" t="n"/>
      <c r="BB242" s="13" t="n"/>
    </row>
    <row ht="15.75" outlineLevel="0" r="243">
      <c r="A243" s="3" t="s">
        <v>9</v>
      </c>
      <c r="B243" s="3" t="s">
        <v>3</v>
      </c>
      <c r="C243" s="3" t="s">
        <v>6</v>
      </c>
      <c r="D243" s="3" t="n">
        <v>0</v>
      </c>
      <c r="E243" s="3" t="n">
        <v>0</v>
      </c>
      <c r="F243" s="3" t="n">
        <v>0</v>
      </c>
      <c r="G243" s="3" t="n">
        <v>0</v>
      </c>
      <c r="H243" s="3" t="n">
        <v>0</v>
      </c>
      <c r="I243" s="3" t="n">
        <v>0</v>
      </c>
      <c r="J243" s="3" t="s">
        <v>6</v>
      </c>
      <c r="K243" s="3" t="n">
        <v>0</v>
      </c>
      <c r="L243" s="3" t="n">
        <v>0</v>
      </c>
      <c r="M243" s="3" t="n">
        <v>0</v>
      </c>
      <c r="N243" s="3" t="n"/>
      <c r="O243" s="3" t="n">
        <v>0</v>
      </c>
      <c r="P243" s="3" t="n">
        <v>0</v>
      </c>
      <c r="Q243" s="3" t="n">
        <v>0</v>
      </c>
      <c r="R243" s="25" t="n"/>
      <c r="S243" s="13" t="n"/>
      <c r="T243" s="13" t="n"/>
      <c r="U243" s="13" t="n"/>
      <c r="V243" s="13" t="n"/>
      <c r="W243" s="13" t="n"/>
      <c r="X243" s="13" t="n"/>
      <c r="Y243" s="13" t="n"/>
      <c r="Z243" s="13" t="n"/>
      <c r="AA243" s="27" t="n"/>
      <c r="AB243" s="13" t="n"/>
      <c r="AC243" s="13" t="n"/>
      <c r="AD243" s="13" t="n"/>
      <c r="AE243" s="13" t="n"/>
      <c r="AF243" s="13" t="n"/>
      <c r="AG243" s="13" t="n"/>
      <c r="AH243" s="13" t="n"/>
      <c r="AI243" s="13" t="n"/>
      <c r="AJ243" s="13" t="n"/>
      <c r="AK243" s="13" t="n"/>
      <c r="AL243" s="13" t="n"/>
      <c r="AM243" s="13" t="n"/>
      <c r="AN243" s="13" t="n"/>
      <c r="AO243" s="13" t="n"/>
      <c r="AP243" s="13" t="n"/>
      <c r="AQ243" s="13" t="n"/>
      <c r="AR243" s="13" t="n"/>
      <c r="AS243" s="13" t="n"/>
      <c r="AT243" s="13" t="n"/>
      <c r="AU243" s="13" t="n"/>
      <c r="AV243" s="13" t="n"/>
      <c r="AW243" s="13" t="n"/>
      <c r="AX243" s="13" t="n"/>
      <c r="AY243" s="13" t="n"/>
      <c r="AZ243" s="13" t="n"/>
      <c r="BA243" s="13" t="n"/>
      <c r="BB243" s="13" t="n"/>
    </row>
    <row ht="15.75" outlineLevel="0" r="244">
      <c r="A244" s="3" t="s">
        <v>10</v>
      </c>
      <c r="B244" s="3" t="s">
        <v>4</v>
      </c>
      <c r="C244" s="3" t="n"/>
      <c r="D244" s="3" t="n"/>
      <c r="E244" s="3" t="n"/>
      <c r="F244" s="3" t="n"/>
      <c r="G244" s="3" t="n"/>
      <c r="H244" s="3" t="n"/>
      <c r="I244" s="3" t="n"/>
      <c r="J244" s="3" t="n"/>
      <c r="K244" s="3" t="n"/>
      <c r="L244" s="3" t="n"/>
      <c r="M244" s="3" t="n"/>
      <c r="N244" s="3" t="n"/>
      <c r="O244" s="3" t="n"/>
      <c r="P244" s="3" t="n"/>
      <c r="Q244" s="3" t="n"/>
      <c r="R244" s="11" t="n"/>
      <c r="S244" s="13" t="n"/>
      <c r="T244" s="13" t="n"/>
      <c r="U244" s="13" t="n"/>
      <c r="V244" s="13" t="n"/>
      <c r="W244" s="13" t="n"/>
      <c r="X244" s="13" t="n"/>
      <c r="Y244" s="13" t="n"/>
      <c r="Z244" s="13" t="n"/>
      <c r="AA244" s="13" t="n"/>
      <c r="AB244" s="13" t="n"/>
      <c r="AC244" s="13" t="n"/>
      <c r="AD244" s="13" t="n"/>
      <c r="AE244" s="13" t="n"/>
      <c r="AF244" s="13" t="n"/>
      <c r="AG244" s="13" t="n"/>
      <c r="AH244" s="13" t="n"/>
      <c r="AI244" s="13" t="n"/>
      <c r="AJ244" s="13" t="n"/>
      <c r="AK244" s="13" t="n"/>
      <c r="AL244" s="13" t="n"/>
      <c r="AM244" s="13" t="n"/>
      <c r="AN244" s="13" t="n"/>
      <c r="AO244" s="13" t="n"/>
      <c r="AP244" s="13" t="n"/>
      <c r="AQ244" s="13" t="n"/>
      <c r="AR244" s="13" t="n"/>
      <c r="AS244" s="13" t="n"/>
      <c r="AT244" s="13" t="n"/>
      <c r="AU244" s="13" t="n"/>
      <c r="AV244" s="13" t="n"/>
      <c r="AW244" s="13" t="n"/>
      <c r="AX244" s="13" t="n"/>
      <c r="AY244" s="13" t="n"/>
      <c r="AZ244" s="13" t="n"/>
      <c r="BA244" s="13" t="n"/>
      <c r="BB244" s="13" t="n"/>
    </row>
    <row ht="15.75" outlineLevel="0" r="245">
      <c r="A245" s="3" t="s">
        <v>9</v>
      </c>
      <c r="B245" s="3" t="s">
        <v>3</v>
      </c>
      <c r="C245" s="3" t="s">
        <v>6</v>
      </c>
      <c r="D245" s="3" t="n">
        <v>0</v>
      </c>
      <c r="E245" s="3" t="n">
        <v>0</v>
      </c>
      <c r="F245" s="3" t="n">
        <v>0</v>
      </c>
      <c r="G245" s="3" t="n">
        <v>0</v>
      </c>
      <c r="H245" s="3" t="n">
        <v>0</v>
      </c>
      <c r="I245" s="3" t="n">
        <v>0</v>
      </c>
      <c r="J245" s="3" t="s">
        <v>6</v>
      </c>
      <c r="K245" s="3" t="n">
        <v>0</v>
      </c>
      <c r="L245" s="3" t="n">
        <v>0</v>
      </c>
      <c r="M245" s="3" t="n">
        <v>0</v>
      </c>
      <c r="N245" s="3" t="n"/>
      <c r="O245" s="3" t="n">
        <v>0</v>
      </c>
      <c r="P245" s="3" t="n">
        <v>0</v>
      </c>
      <c r="Q245" s="3" t="n">
        <v>0</v>
      </c>
      <c r="R245" s="25" t="n"/>
      <c r="S245" s="13" t="n"/>
      <c r="T245" s="13" t="n"/>
      <c r="U245" s="13" t="n"/>
      <c r="V245" s="13" t="n"/>
      <c r="W245" s="13" t="n"/>
      <c r="X245" s="13" t="n"/>
      <c r="Y245" s="13" t="n"/>
      <c r="Z245" s="13" t="n"/>
      <c r="AA245" s="27" t="n"/>
      <c r="AB245" s="13" t="n"/>
      <c r="AC245" s="13" t="n"/>
      <c r="AD245" s="13" t="n"/>
      <c r="AE245" s="13" t="n"/>
      <c r="AF245" s="13" t="n"/>
      <c r="AG245" s="13" t="n"/>
      <c r="AH245" s="13" t="n"/>
      <c r="AI245" s="13" t="n"/>
      <c r="AJ245" s="13" t="n"/>
      <c r="AK245" s="13" t="n"/>
      <c r="AL245" s="13" t="n"/>
      <c r="AM245" s="13" t="n"/>
      <c r="AN245" s="13" t="n"/>
      <c r="AO245" s="13" t="n"/>
      <c r="AP245" s="13" t="n"/>
      <c r="AQ245" s="13" t="n"/>
      <c r="AR245" s="13" t="n"/>
      <c r="AS245" s="13" t="n"/>
      <c r="AT245" s="13" t="n"/>
      <c r="AU245" s="13" t="n"/>
      <c r="AV245" s="13" t="n"/>
      <c r="AW245" s="13" t="n"/>
      <c r="AX245" s="13" t="n"/>
      <c r="AY245" s="13" t="n"/>
      <c r="AZ245" s="13" t="n"/>
      <c r="BA245" s="13" t="n"/>
      <c r="BB245" s="13" t="n"/>
    </row>
    <row ht="31.5" outlineLevel="0" r="246">
      <c r="A246" s="3" t="s">
        <v>177</v>
      </c>
      <c r="B246" s="3" t="s">
        <v>12</v>
      </c>
      <c r="C246" s="3" t="s">
        <v>178</v>
      </c>
      <c r="D246" s="3" t="s">
        <v>179</v>
      </c>
      <c r="E246" s="3" t="s">
        <v>180</v>
      </c>
      <c r="F246" s="3" t="s">
        <v>181</v>
      </c>
      <c r="G246" s="3" t="s">
        <v>182</v>
      </c>
      <c r="H246" s="3" t="s">
        <v>183</v>
      </c>
      <c r="I246" s="3" t="s">
        <v>184</v>
      </c>
      <c r="J246" s="3" t="n">
        <v>0</v>
      </c>
      <c r="K246" s="3" t="n">
        <v>0</v>
      </c>
      <c r="L246" s="3" t="n">
        <v>0</v>
      </c>
      <c r="M246" s="3" t="n">
        <v>0</v>
      </c>
      <c r="N246" s="3" t="s">
        <v>185</v>
      </c>
      <c r="O246" s="3" t="s">
        <v>186</v>
      </c>
      <c r="P246" s="3" t="s">
        <v>187</v>
      </c>
      <c r="Q246" s="3" t="s">
        <v>188</v>
      </c>
      <c r="R246" s="66" t="n"/>
      <c r="S246" s="13" t="n"/>
      <c r="T246" s="13" t="n"/>
      <c r="U246" s="13" t="n"/>
      <c r="V246" s="13" t="n"/>
      <c r="W246" s="13" t="n"/>
      <c r="X246" s="13" t="n"/>
      <c r="Y246" s="13" t="n"/>
      <c r="Z246" s="13" t="n"/>
      <c r="AA246" s="13" t="n"/>
      <c r="AB246" s="13" t="n"/>
      <c r="AC246" s="13" t="n"/>
      <c r="AD246" s="13" t="n"/>
      <c r="AE246" s="13" t="n"/>
      <c r="AF246" s="13" t="n"/>
      <c r="AG246" s="13" t="n"/>
      <c r="AH246" s="13" t="n"/>
      <c r="AI246" s="13" t="n"/>
      <c r="AJ246" s="13" t="n"/>
      <c r="AK246" s="13" t="n"/>
      <c r="AL246" s="13" t="n"/>
      <c r="AM246" s="13" t="n"/>
      <c r="AN246" s="13" t="n"/>
      <c r="AO246" s="13" t="n"/>
      <c r="AP246" s="13" t="n"/>
      <c r="AQ246" s="13" t="n"/>
      <c r="AR246" s="13" t="n"/>
      <c r="AS246" s="13" t="n"/>
      <c r="AT246" s="13" t="n"/>
      <c r="AU246" s="13" t="n"/>
      <c r="AV246" s="13" t="n"/>
      <c r="AW246" s="13" t="n"/>
      <c r="AX246" s="13" t="n"/>
      <c r="AY246" s="13" t="n"/>
      <c r="AZ246" s="13" t="n"/>
      <c r="BA246" s="13" t="n"/>
      <c r="BB246" s="13" t="n"/>
    </row>
    <row ht="15.75" outlineLevel="0" r="247">
      <c r="A247" s="3" t="s">
        <v>9</v>
      </c>
      <c r="B247" s="3" t="s">
        <v>3</v>
      </c>
      <c r="C247" s="3" t="s">
        <v>6</v>
      </c>
      <c r="D247" s="3" t="n">
        <v>113.90000000000001</v>
      </c>
      <c r="E247" s="3" t="n">
        <v>109.5</v>
      </c>
      <c r="F247" s="3" t="n">
        <v>108.59999999999999</v>
      </c>
      <c r="G247" s="3" t="n">
        <v>102.5</v>
      </c>
      <c r="H247" s="3" t="n">
        <v>114.2</v>
      </c>
      <c r="I247" s="3" t="n">
        <v>109.90000000000001</v>
      </c>
      <c r="J247" s="3" t="s">
        <v>6</v>
      </c>
      <c r="K247" s="3" t="n">
        <v>0</v>
      </c>
      <c r="L247" s="3" t="n">
        <v>0</v>
      </c>
      <c r="M247" s="3" t="n">
        <v>0</v>
      </c>
      <c r="N247" s="3" t="s">
        <v>6</v>
      </c>
      <c r="O247" s="3" t="n">
        <v>129.30000000000001</v>
      </c>
      <c r="P247" s="3" t="n">
        <v>135.40000000000001</v>
      </c>
      <c r="Q247" s="3" t="n">
        <v>98.900000000000006</v>
      </c>
      <c r="R247" s="25" t="n"/>
      <c r="S247" s="13" t="n"/>
      <c r="T247" s="13" t="n"/>
      <c r="U247" s="13" t="n"/>
      <c r="V247" s="13" t="n"/>
      <c r="W247" s="13" t="n"/>
      <c r="X247" s="13" t="n"/>
      <c r="Y247" s="13" t="n"/>
      <c r="Z247" s="13" t="n"/>
      <c r="AA247" s="27" t="n"/>
      <c r="AB247" s="13" t="n"/>
      <c r="AC247" s="13" t="n"/>
      <c r="AD247" s="13" t="n"/>
      <c r="AE247" s="13" t="n"/>
      <c r="AF247" s="13" t="n"/>
      <c r="AG247" s="13" t="n"/>
      <c r="AH247" s="13" t="n"/>
      <c r="AI247" s="13" t="n"/>
      <c r="AJ247" s="13" t="n"/>
      <c r="AK247" s="13" t="n"/>
      <c r="AL247" s="13" t="n"/>
      <c r="AM247" s="13" t="n"/>
      <c r="AN247" s="13" t="n"/>
      <c r="AO247" s="13" t="n"/>
      <c r="AP247" s="13" t="n"/>
      <c r="AQ247" s="13" t="n"/>
      <c r="AR247" s="13" t="n"/>
      <c r="AS247" s="13" t="n"/>
      <c r="AT247" s="13" t="n"/>
      <c r="AU247" s="13" t="n"/>
      <c r="AV247" s="13" t="n"/>
      <c r="AW247" s="13" t="n"/>
      <c r="AX247" s="13" t="n"/>
      <c r="AY247" s="13" t="n"/>
      <c r="AZ247" s="13" t="n"/>
      <c r="BA247" s="13" t="n"/>
      <c r="BB247" s="13" t="n"/>
    </row>
    <row ht="31.5" outlineLevel="0" r="248">
      <c r="A248" s="3" t="s">
        <v>33</v>
      </c>
      <c r="B248" s="3" t="s">
        <v>12</v>
      </c>
      <c r="C248" s="3" t="s">
        <v>190</v>
      </c>
      <c r="D248" s="3" t="s">
        <v>191</v>
      </c>
      <c r="E248" s="3" t="s">
        <v>192</v>
      </c>
      <c r="F248" s="3" t="s">
        <v>193</v>
      </c>
      <c r="G248" s="3" t="s">
        <v>194</v>
      </c>
      <c r="H248" s="3" t="s">
        <v>195</v>
      </c>
      <c r="I248" s="3" t="s">
        <v>196</v>
      </c>
      <c r="J248" s="3" t="n">
        <v>0</v>
      </c>
      <c r="K248" s="3" t="n">
        <v>0</v>
      </c>
      <c r="L248" s="3" t="n">
        <v>0</v>
      </c>
      <c r="M248" s="3" t="n">
        <v>0</v>
      </c>
      <c r="N248" s="3" t="s">
        <v>197</v>
      </c>
      <c r="O248" s="3" t="s">
        <v>198</v>
      </c>
      <c r="P248" s="3" t="s">
        <v>199</v>
      </c>
      <c r="Q248" s="3" t="s">
        <v>200</v>
      </c>
      <c r="R248" s="174" t="n"/>
      <c r="S248" s="13" t="n"/>
      <c r="T248" s="13" t="n"/>
      <c r="U248" s="13" t="n"/>
      <c r="V248" s="13" t="n"/>
      <c r="W248" s="13" t="n"/>
      <c r="X248" s="13" t="n"/>
      <c r="Y248" s="13" t="n"/>
      <c r="Z248" s="13" t="n"/>
      <c r="AA248" s="13" t="n"/>
      <c r="AB248" s="13" t="n"/>
      <c r="AC248" s="13" t="n"/>
      <c r="AD248" s="13" t="n"/>
      <c r="AE248" s="13" t="n"/>
      <c r="AF248" s="13" t="n"/>
      <c r="AG248" s="13" t="n"/>
      <c r="AH248" s="13" t="n"/>
      <c r="AI248" s="13" t="n"/>
      <c r="AJ248" s="13" t="n"/>
      <c r="AK248" s="13" t="n"/>
      <c r="AL248" s="13" t="n"/>
      <c r="AM248" s="13" t="n"/>
      <c r="AN248" s="13" t="n"/>
      <c r="AO248" s="13" t="n"/>
      <c r="AP248" s="13" t="n"/>
      <c r="AQ248" s="13" t="n"/>
      <c r="AR248" s="13" t="n"/>
      <c r="AS248" s="13" t="n"/>
      <c r="AT248" s="13" t="n"/>
      <c r="AU248" s="13" t="n"/>
      <c r="AV248" s="13" t="n"/>
      <c r="AW248" s="13" t="n"/>
      <c r="AX248" s="13" t="n"/>
      <c r="AY248" s="13" t="n"/>
      <c r="AZ248" s="13" t="n"/>
      <c r="BA248" s="13" t="n"/>
      <c r="BB248" s="13" t="n"/>
    </row>
    <row ht="15.75" outlineLevel="0" r="249">
      <c r="A249" s="3" t="s">
        <v>9</v>
      </c>
      <c r="B249" s="3" t="s">
        <v>3</v>
      </c>
      <c r="C249" s="3" t="s">
        <v>6</v>
      </c>
      <c r="D249" s="3" t="n">
        <v>104.3</v>
      </c>
      <c r="E249" s="3" t="n">
        <v>56.299999999999997</v>
      </c>
      <c r="F249" s="3" t="n">
        <v>99.900000000000006</v>
      </c>
      <c r="G249" s="3" t="n">
        <v>104.3</v>
      </c>
      <c r="H249" s="3" t="n">
        <v>105.09999999999999</v>
      </c>
      <c r="I249" s="3" t="n">
        <v>105.40000000000001</v>
      </c>
      <c r="J249" s="3" t="s">
        <v>6</v>
      </c>
      <c r="K249" s="3" t="n">
        <v>0</v>
      </c>
      <c r="L249" s="3" t="n">
        <v>0</v>
      </c>
      <c r="M249" s="3" t="n">
        <v>0</v>
      </c>
      <c r="N249" s="3" t="s">
        <v>6</v>
      </c>
      <c r="O249" s="3" t="n">
        <v>88.299999999999997</v>
      </c>
      <c r="P249" s="3" t="n">
        <v>101.40000000000001</v>
      </c>
      <c r="Q249" s="3" t="n">
        <v>57.600000000000001</v>
      </c>
      <c r="R249" s="25" t="n"/>
      <c r="S249" s="13" t="n"/>
      <c r="T249" s="13" t="n"/>
      <c r="U249" s="13" t="n"/>
      <c r="V249" s="13" t="n"/>
      <c r="W249" s="13" t="n"/>
      <c r="X249" s="13" t="n"/>
      <c r="Y249" s="13" t="n"/>
      <c r="Z249" s="13" t="n"/>
      <c r="AA249" s="27" t="n"/>
      <c r="AB249" s="13" t="n"/>
      <c r="AC249" s="13" t="n"/>
      <c r="AD249" s="13" t="n"/>
      <c r="AE249" s="13" t="n"/>
      <c r="AF249" s="13" t="n"/>
      <c r="AG249" s="13" t="n"/>
      <c r="AH249" s="13" t="n"/>
      <c r="AI249" s="13" t="n"/>
      <c r="AJ249" s="13" t="n"/>
      <c r="AK249" s="13" t="n"/>
      <c r="AL249" s="13" t="n"/>
      <c r="AM249" s="13" t="n"/>
      <c r="AN249" s="13" t="n"/>
      <c r="AO249" s="13" t="n"/>
      <c r="AP249" s="13" t="n"/>
      <c r="AQ249" s="13" t="n"/>
      <c r="AR249" s="13" t="n"/>
      <c r="AS249" s="13" t="n"/>
      <c r="AT249" s="13" t="n"/>
      <c r="AU249" s="13" t="n"/>
      <c r="AV249" s="13" t="n"/>
      <c r="AW249" s="13" t="n"/>
      <c r="AX249" s="13" t="n"/>
      <c r="AY249" s="13" t="n"/>
      <c r="AZ249" s="13" t="n"/>
      <c r="BA249" s="13" t="n"/>
      <c r="BB249" s="13" t="n"/>
    </row>
    <row ht="15.75" outlineLevel="0" r="250">
      <c r="A250" s="3" t="s">
        <v>57</v>
      </c>
      <c r="B250" s="3" t="s">
        <v>12</v>
      </c>
      <c r="C250" s="3" t="s">
        <v>201</v>
      </c>
      <c r="D250" s="3" t="s">
        <v>202</v>
      </c>
      <c r="E250" s="3" t="s">
        <v>203</v>
      </c>
      <c r="F250" s="3" t="s">
        <v>204</v>
      </c>
      <c r="G250" s="3" t="s">
        <v>205</v>
      </c>
      <c r="H250" s="3" t="s">
        <v>206</v>
      </c>
      <c r="I250" s="3" t="s">
        <v>207</v>
      </c>
      <c r="J250" s="3" t="n">
        <v>0</v>
      </c>
      <c r="K250" s="3" t="n">
        <v>0</v>
      </c>
      <c r="L250" s="3" t="n">
        <v>0</v>
      </c>
      <c r="M250" s="3" t="n">
        <v>0</v>
      </c>
      <c r="N250" s="3" t="s">
        <v>208</v>
      </c>
      <c r="O250" s="3" t="s">
        <v>209</v>
      </c>
      <c r="P250" s="3" t="s">
        <v>210</v>
      </c>
      <c r="Q250" s="3" t="s">
        <v>211</v>
      </c>
      <c r="R250" s="174" t="n"/>
      <c r="S250" s="13" t="n"/>
      <c r="T250" s="13" t="n"/>
      <c r="U250" s="13" t="n"/>
      <c r="V250" s="13" t="n"/>
      <c r="W250" s="13" t="n"/>
      <c r="X250" s="13" t="n"/>
      <c r="Y250" s="13" t="n"/>
      <c r="Z250" s="13" t="n"/>
      <c r="AA250" s="13" t="n"/>
      <c r="AB250" s="13" t="n"/>
      <c r="AC250" s="13" t="n"/>
      <c r="AD250" s="13" t="n"/>
      <c r="AE250" s="13" t="n"/>
      <c r="AF250" s="13" t="n"/>
      <c r="AG250" s="13" t="n"/>
      <c r="AH250" s="13" t="n"/>
      <c r="AI250" s="13" t="n"/>
      <c r="AJ250" s="13" t="n"/>
      <c r="AK250" s="13" t="n"/>
      <c r="AL250" s="13" t="n"/>
      <c r="AM250" s="13" t="n"/>
      <c r="AN250" s="13" t="n"/>
      <c r="AO250" s="13" t="n"/>
      <c r="AP250" s="13" t="n"/>
      <c r="AQ250" s="13" t="n"/>
      <c r="AR250" s="13" t="n"/>
      <c r="AS250" s="13" t="n"/>
      <c r="AT250" s="13" t="n"/>
      <c r="AU250" s="13" t="n"/>
      <c r="AV250" s="13" t="n"/>
      <c r="AW250" s="13" t="n"/>
      <c r="AX250" s="13" t="n"/>
      <c r="AY250" s="13" t="n"/>
      <c r="AZ250" s="13" t="n"/>
      <c r="BA250" s="13" t="n"/>
      <c r="BB250" s="13" t="n"/>
    </row>
    <row ht="15.75" outlineLevel="0" r="251">
      <c r="A251" s="3" t="s">
        <v>9</v>
      </c>
      <c r="B251" s="3" t="s">
        <v>3</v>
      </c>
      <c r="C251" s="3" t="s">
        <v>6</v>
      </c>
      <c r="D251" s="3" t="n">
        <v>119.40000000000001</v>
      </c>
      <c r="E251" s="3" t="n">
        <v>111.7</v>
      </c>
      <c r="F251" s="3" t="n">
        <v>104.2</v>
      </c>
      <c r="G251" s="3" t="n">
        <v>107.09999999999999</v>
      </c>
      <c r="H251" s="3" t="n">
        <v>107.40000000000001</v>
      </c>
      <c r="I251" s="3" t="n">
        <v>107</v>
      </c>
      <c r="J251" s="3" t="s">
        <v>6</v>
      </c>
      <c r="K251" s="3" t="n">
        <v>0</v>
      </c>
      <c r="L251" s="3" t="n">
        <v>0</v>
      </c>
      <c r="M251" s="3" t="n">
        <v>0</v>
      </c>
      <c r="N251" s="3" t="s">
        <v>6</v>
      </c>
      <c r="O251" s="3" t="n">
        <v>149.59999999999999</v>
      </c>
      <c r="P251" s="3" t="n">
        <v>105.90000000000001</v>
      </c>
      <c r="Q251" s="3" t="n">
        <v>116.8</v>
      </c>
      <c r="R251" s="25" t="n"/>
      <c r="S251" s="13" t="n"/>
      <c r="T251" s="13" t="n"/>
      <c r="U251" s="13" t="n"/>
      <c r="V251" s="13" t="n"/>
      <c r="W251" s="13" t="n"/>
      <c r="X251" s="13" t="n"/>
      <c r="Y251" s="13" t="n"/>
      <c r="Z251" s="13" t="n"/>
      <c r="AA251" s="27" t="n"/>
      <c r="AB251" s="13" t="n"/>
      <c r="AC251" s="13" t="n"/>
      <c r="AD251" s="13" t="n"/>
      <c r="AE251" s="13" t="n"/>
      <c r="AF251" s="13" t="n"/>
      <c r="AG251" s="13" t="n"/>
      <c r="AH251" s="13" t="n"/>
      <c r="AI251" s="13" t="n"/>
      <c r="AJ251" s="13" t="n"/>
      <c r="AK251" s="13" t="n"/>
      <c r="AL251" s="13" t="n"/>
      <c r="AM251" s="13" t="n"/>
      <c r="AN251" s="13" t="n"/>
      <c r="AO251" s="13" t="n"/>
      <c r="AP251" s="13" t="n"/>
      <c r="AQ251" s="13" t="n"/>
      <c r="AR251" s="13" t="n"/>
      <c r="AS251" s="13" t="n"/>
      <c r="AT251" s="13" t="n"/>
      <c r="AU251" s="13" t="n"/>
      <c r="AV251" s="13" t="n"/>
      <c r="AW251" s="13" t="n"/>
      <c r="AX251" s="13" t="n"/>
      <c r="AY251" s="13" t="n"/>
      <c r="AZ251" s="13" t="n"/>
      <c r="BA251" s="13" t="n"/>
      <c r="BB251" s="13" t="n"/>
    </row>
    <row ht="31.5" outlineLevel="0" r="252">
      <c r="A252" s="3" t="s">
        <v>73</v>
      </c>
      <c r="B252" s="3" t="s">
        <v>12</v>
      </c>
      <c r="C252" s="3" t="s">
        <v>213</v>
      </c>
      <c r="D252" s="3" t="s">
        <v>214</v>
      </c>
      <c r="E252" s="3" t="s">
        <v>215</v>
      </c>
      <c r="F252" s="3" t="s">
        <v>216</v>
      </c>
      <c r="G252" s="3" t="n">
        <v>0</v>
      </c>
      <c r="H252" s="3" t="s">
        <v>217</v>
      </c>
      <c r="I252" s="3" t="s">
        <v>218</v>
      </c>
      <c r="J252" s="3" t="n">
        <v>0</v>
      </c>
      <c r="K252" s="3" t="n">
        <v>0</v>
      </c>
      <c r="L252" s="3" t="n">
        <v>0</v>
      </c>
      <c r="M252" s="3" t="n">
        <v>0</v>
      </c>
      <c r="N252" s="3" t="s">
        <v>219</v>
      </c>
      <c r="O252" s="3" t="s">
        <v>220</v>
      </c>
      <c r="P252" s="3" t="s">
        <v>221</v>
      </c>
      <c r="Q252" s="3" t="s">
        <v>222</v>
      </c>
      <c r="R252" s="174" t="n"/>
      <c r="S252" s="13" t="n"/>
      <c r="T252" s="13" t="n"/>
      <c r="U252" s="13" t="n"/>
      <c r="V252" s="13" t="n"/>
      <c r="W252" s="13" t="n"/>
      <c r="X252" s="13" t="n"/>
      <c r="Y252" s="13" t="n"/>
      <c r="Z252" s="13" t="n"/>
      <c r="AA252" s="13" t="n"/>
      <c r="AB252" s="13" t="n"/>
      <c r="AC252" s="13" t="n"/>
      <c r="AD252" s="13" t="n"/>
      <c r="AE252" s="13" t="n"/>
      <c r="AF252" s="13" t="n"/>
      <c r="AG252" s="13" t="n"/>
      <c r="AH252" s="13" t="n"/>
      <c r="AI252" s="13" t="n"/>
      <c r="AJ252" s="13" t="n"/>
      <c r="AK252" s="13" t="n"/>
      <c r="AL252" s="13" t="n"/>
      <c r="AM252" s="13" t="n"/>
      <c r="AN252" s="13" t="n"/>
      <c r="AO252" s="13" t="n"/>
      <c r="AP252" s="13" t="n"/>
      <c r="AQ252" s="13" t="n"/>
      <c r="AR252" s="13" t="n"/>
      <c r="AS252" s="13" t="n"/>
      <c r="AT252" s="13" t="n"/>
      <c r="AU252" s="13" t="n"/>
      <c r="AV252" s="13" t="n"/>
      <c r="AW252" s="13" t="n"/>
      <c r="AX252" s="13" t="n"/>
      <c r="AY252" s="13" t="n"/>
      <c r="AZ252" s="13" t="n"/>
      <c r="BA252" s="13" t="n"/>
      <c r="BB252" s="13" t="n"/>
    </row>
    <row ht="15.75" outlineLevel="0" r="253">
      <c r="A253" s="3" t="s">
        <v>9</v>
      </c>
      <c r="B253" s="3" t="s">
        <v>3</v>
      </c>
      <c r="C253" s="3" t="s">
        <v>6</v>
      </c>
      <c r="D253" s="3" t="n">
        <v>110.90000000000001</v>
      </c>
      <c r="E253" s="3" t="n">
        <v>129.90000000000001</v>
      </c>
      <c r="F253" s="3" t="n">
        <v>106.40000000000001</v>
      </c>
      <c r="G253" s="3" t="n">
        <v>0</v>
      </c>
      <c r="H253" s="3" t="n">
        <v>0</v>
      </c>
      <c r="I253" s="3" t="n">
        <v>107</v>
      </c>
      <c r="J253" s="3" t="s">
        <v>6</v>
      </c>
      <c r="K253" s="3" t="n">
        <v>0</v>
      </c>
      <c r="L253" s="3" t="n">
        <v>0</v>
      </c>
      <c r="M253" s="3" t="n">
        <v>0</v>
      </c>
      <c r="N253" s="3" t="s">
        <v>6</v>
      </c>
      <c r="O253" s="3" t="n">
        <v>123.2</v>
      </c>
      <c r="P253" s="3" t="n">
        <v>110</v>
      </c>
      <c r="Q253" s="3" t="n">
        <v>119.3</v>
      </c>
      <c r="R253" s="25" t="n"/>
      <c r="S253" s="13" t="n"/>
      <c r="T253" s="13" t="n"/>
      <c r="U253" s="13" t="n"/>
      <c r="V253" s="13" t="n"/>
      <c r="W253" s="13" t="n"/>
      <c r="X253" s="13" t="n"/>
      <c r="Y253" s="13" t="n"/>
      <c r="Z253" s="13" t="n"/>
      <c r="AA253" s="27" t="n"/>
      <c r="AB253" s="13" t="n"/>
      <c r="AC253" s="13" t="n"/>
      <c r="AD253" s="13" t="n"/>
      <c r="AE253" s="13" t="n"/>
      <c r="AF253" s="13" t="n"/>
      <c r="AG253" s="13" t="n"/>
      <c r="AH253" s="13" t="n"/>
      <c r="AI253" s="13" t="n"/>
      <c r="AJ253" s="13" t="n"/>
      <c r="AK253" s="13" t="n"/>
      <c r="AL253" s="13" t="n"/>
      <c r="AM253" s="13" t="n"/>
      <c r="AN253" s="13" t="n"/>
      <c r="AO253" s="13" t="n"/>
      <c r="AP253" s="13" t="n"/>
      <c r="AQ253" s="13" t="n"/>
      <c r="AR253" s="13" t="n"/>
      <c r="AS253" s="13" t="n"/>
      <c r="AT253" s="13" t="n"/>
      <c r="AU253" s="13" t="n"/>
      <c r="AV253" s="13" t="n"/>
      <c r="AW253" s="13" t="n"/>
      <c r="AX253" s="13" t="n"/>
      <c r="AY253" s="13" t="n"/>
      <c r="AZ253" s="13" t="n"/>
      <c r="BA253" s="13" t="n"/>
      <c r="BB253" s="13" t="n"/>
    </row>
    <row ht="31.5" outlineLevel="0" r="254">
      <c r="A254" s="3" t="s">
        <v>87</v>
      </c>
      <c r="B254" s="3" t="s">
        <v>12</v>
      </c>
      <c r="C254" s="3" t="s">
        <v>223</v>
      </c>
      <c r="D254" s="3" t="s">
        <v>224</v>
      </c>
      <c r="E254" s="3" t="s">
        <v>225</v>
      </c>
      <c r="F254" s="3" t="s">
        <v>226</v>
      </c>
      <c r="G254" s="3" t="s">
        <v>227</v>
      </c>
      <c r="H254" s="3" t="s">
        <v>228</v>
      </c>
      <c r="I254" s="3" t="s">
        <v>229</v>
      </c>
      <c r="J254" s="3" t="n">
        <v>0</v>
      </c>
      <c r="K254" s="3" t="n">
        <v>0</v>
      </c>
      <c r="L254" s="3" t="n">
        <v>0</v>
      </c>
      <c r="M254" s="3" t="n">
        <v>0</v>
      </c>
      <c r="N254" s="3" t="s">
        <v>230</v>
      </c>
      <c r="O254" s="3" t="s">
        <v>231</v>
      </c>
      <c r="P254" s="3" t="s">
        <v>232</v>
      </c>
      <c r="Q254" s="3" t="s">
        <v>233</v>
      </c>
      <c r="R254" s="174" t="n"/>
      <c r="S254" s="13" t="n"/>
      <c r="T254" s="13" t="n"/>
      <c r="U254" s="13" t="n"/>
      <c r="V254" s="13" t="n"/>
      <c r="W254" s="13" t="n"/>
      <c r="X254" s="13" t="n"/>
      <c r="Y254" s="13" t="n"/>
      <c r="Z254" s="13" t="n"/>
      <c r="AA254" s="13" t="n"/>
      <c r="AB254" s="13" t="n"/>
      <c r="AC254" s="13" t="n"/>
      <c r="AD254" s="13" t="n"/>
      <c r="AE254" s="13" t="n"/>
      <c r="AF254" s="13" t="n"/>
      <c r="AG254" s="13" t="n"/>
      <c r="AH254" s="13" t="n"/>
      <c r="AI254" s="13" t="n"/>
      <c r="AJ254" s="13" t="n"/>
      <c r="AK254" s="13" t="n"/>
      <c r="AL254" s="13" t="n"/>
      <c r="AM254" s="13" t="n"/>
      <c r="AN254" s="13" t="n"/>
      <c r="AO254" s="13" t="n"/>
      <c r="AP254" s="13" t="n"/>
      <c r="AQ254" s="13" t="n"/>
      <c r="AR254" s="13" t="n"/>
      <c r="AS254" s="13" t="n"/>
      <c r="AT254" s="13" t="n"/>
      <c r="AU254" s="13" t="n"/>
      <c r="AV254" s="13" t="n"/>
      <c r="AW254" s="13" t="n"/>
      <c r="AX254" s="13" t="n"/>
      <c r="AY254" s="13" t="n"/>
      <c r="AZ254" s="13" t="n"/>
      <c r="BA254" s="13" t="n"/>
      <c r="BB254" s="13" t="n"/>
    </row>
    <row ht="15.75" outlineLevel="0" r="255">
      <c r="A255" s="3" t="s">
        <v>9</v>
      </c>
      <c r="B255" s="3" t="s">
        <v>3</v>
      </c>
      <c r="C255" s="3" t="s">
        <v>6</v>
      </c>
      <c r="D255" s="3" t="n">
        <v>104.09999999999999</v>
      </c>
      <c r="E255" s="3" t="n">
        <v>106.5</v>
      </c>
      <c r="F255" s="3" t="n">
        <v>106.59999999999999</v>
      </c>
      <c r="G255" s="3" t="n">
        <v>107.40000000000001</v>
      </c>
      <c r="H255" s="3" t="n">
        <v>107.40000000000001</v>
      </c>
      <c r="I255" s="3" t="n">
        <v>107.40000000000001</v>
      </c>
      <c r="J255" s="3" t="s">
        <v>6</v>
      </c>
      <c r="K255" s="3" t="n">
        <v>0</v>
      </c>
      <c r="L255" s="3" t="n">
        <v>0</v>
      </c>
      <c r="M255" s="3" t="n">
        <v>0</v>
      </c>
      <c r="N255" s="3" t="s">
        <v>6</v>
      </c>
      <c r="O255" s="3" t="n">
        <v>108.90000000000001</v>
      </c>
      <c r="P255" s="3" t="n">
        <v>198.90000000000001</v>
      </c>
      <c r="Q255" s="3" t="n">
        <v>96.200000000000003</v>
      </c>
      <c r="R255" s="25" t="n"/>
      <c r="S255" s="13" t="n"/>
      <c r="T255" s="13" t="n"/>
      <c r="U255" s="13" t="n"/>
      <c r="V255" s="13" t="n"/>
      <c r="W255" s="13" t="n"/>
      <c r="X255" s="13" t="n"/>
      <c r="Y255" s="13" t="n"/>
      <c r="Z255" s="13" t="n"/>
      <c r="AA255" s="27" t="n"/>
      <c r="AB255" s="13" t="n"/>
      <c r="AC255" s="13" t="n"/>
      <c r="AD255" s="13" t="n"/>
      <c r="AE255" s="13" t="n"/>
      <c r="AF255" s="13" t="n"/>
      <c r="AG255" s="13" t="n"/>
      <c r="AH255" s="13" t="n"/>
      <c r="AI255" s="13" t="n"/>
      <c r="AJ255" s="13" t="n"/>
      <c r="AK255" s="13" t="n"/>
      <c r="AL255" s="13" t="n"/>
      <c r="AM255" s="13" t="n"/>
      <c r="AN255" s="13" t="n"/>
      <c r="AO255" s="13" t="n"/>
      <c r="AP255" s="13" t="n"/>
      <c r="AQ255" s="13" t="n"/>
      <c r="AR255" s="13" t="n"/>
      <c r="AS255" s="13" t="n"/>
      <c r="AT255" s="13" t="n"/>
      <c r="AU255" s="13" t="n"/>
      <c r="AV255" s="13" t="n"/>
      <c r="AW255" s="13" t="n"/>
      <c r="AX255" s="13" t="n"/>
      <c r="AY255" s="13" t="n"/>
      <c r="AZ255" s="13" t="n"/>
      <c r="BA255" s="13" t="n"/>
      <c r="BB255" s="13" t="n"/>
    </row>
    <row ht="31.5" outlineLevel="0" r="256">
      <c r="A256" s="3" t="s">
        <v>100</v>
      </c>
      <c r="B256" s="3" t="s">
        <v>12</v>
      </c>
      <c r="C256" s="3" t="s">
        <v>235</v>
      </c>
      <c r="D256" s="3" t="s">
        <v>236</v>
      </c>
      <c r="E256" s="3" t="s">
        <v>237</v>
      </c>
      <c r="F256" s="3" t="s">
        <v>238</v>
      </c>
      <c r="G256" s="3" t="s">
        <v>239</v>
      </c>
      <c r="H256" s="3" t="s">
        <v>240</v>
      </c>
      <c r="I256" s="3" t="s">
        <v>241</v>
      </c>
      <c r="J256" s="3" t="n">
        <v>0</v>
      </c>
      <c r="K256" s="3" t="n">
        <v>0</v>
      </c>
      <c r="L256" s="3" t="n">
        <v>0</v>
      </c>
      <c r="M256" s="3" t="n">
        <v>0</v>
      </c>
      <c r="N256" s="3" t="s">
        <v>242</v>
      </c>
      <c r="O256" s="3" t="s">
        <v>243</v>
      </c>
      <c r="P256" s="3" t="s">
        <v>244</v>
      </c>
      <c r="Q256" s="3" t="s">
        <v>245</v>
      </c>
      <c r="R256" s="174" t="n"/>
      <c r="S256" s="13" t="n"/>
      <c r="T256" s="13" t="n"/>
      <c r="U256" s="13" t="n"/>
      <c r="V256" s="13" t="n"/>
      <c r="W256" s="13" t="n"/>
      <c r="X256" s="13" t="n"/>
      <c r="Y256" s="13" t="n"/>
      <c r="Z256" s="13" t="n"/>
      <c r="AA256" s="13" t="n"/>
      <c r="AB256" s="13" t="n"/>
      <c r="AC256" s="13" t="n"/>
      <c r="AD256" s="13" t="n"/>
      <c r="AE256" s="13" t="n"/>
      <c r="AF256" s="13" t="n"/>
      <c r="AG256" s="13" t="n"/>
      <c r="AH256" s="13" t="n"/>
      <c r="AI256" s="13" t="n"/>
      <c r="AJ256" s="13" t="n"/>
      <c r="AK256" s="13" t="n"/>
      <c r="AL256" s="13" t="n"/>
      <c r="AM256" s="13" t="n"/>
      <c r="AN256" s="13" t="n"/>
      <c r="AO256" s="13" t="n"/>
      <c r="AP256" s="13" t="n"/>
      <c r="AQ256" s="13" t="n"/>
      <c r="AR256" s="13" t="n"/>
      <c r="AS256" s="13" t="n"/>
      <c r="AT256" s="13" t="n"/>
      <c r="AU256" s="13" t="n"/>
      <c r="AV256" s="13" t="n"/>
      <c r="AW256" s="13" t="n"/>
      <c r="AX256" s="13" t="n"/>
      <c r="AY256" s="13" t="n"/>
      <c r="AZ256" s="13" t="n"/>
      <c r="BA256" s="13" t="n"/>
      <c r="BB256" s="13" t="n"/>
    </row>
    <row ht="15.75" outlineLevel="0" r="257">
      <c r="A257" s="3" t="s">
        <v>9</v>
      </c>
      <c r="B257" s="3" t="s">
        <v>3</v>
      </c>
      <c r="C257" s="3" t="s">
        <v>6</v>
      </c>
      <c r="D257" s="3" t="n">
        <v>106.7</v>
      </c>
      <c r="E257" s="3" t="n">
        <v>114.90000000000001</v>
      </c>
      <c r="F257" s="3" t="n">
        <v>123.59999999999999</v>
      </c>
      <c r="G257" s="3" t="n">
        <v>117.40000000000001</v>
      </c>
      <c r="H257" s="3" t="n">
        <v>106.2</v>
      </c>
      <c r="I257" s="3" t="n">
        <v>101.8</v>
      </c>
      <c r="J257" s="3" t="s">
        <v>6</v>
      </c>
      <c r="K257" s="3" t="n">
        <v>0</v>
      </c>
      <c r="L257" s="3" t="n">
        <v>0</v>
      </c>
      <c r="M257" s="3" t="n">
        <v>0</v>
      </c>
      <c r="N257" s="3" t="s">
        <v>6</v>
      </c>
      <c r="O257" s="3" t="n">
        <v>197.90000000000001</v>
      </c>
      <c r="P257" s="3" t="n">
        <v>88.200000000000003</v>
      </c>
      <c r="Q257" s="3" t="n">
        <v>85.700000000000003</v>
      </c>
      <c r="R257" s="25" t="n"/>
      <c r="S257" s="13" t="n"/>
      <c r="T257" s="13" t="n"/>
      <c r="U257" s="13" t="n"/>
      <c r="V257" s="13" t="n"/>
      <c r="W257" s="13" t="n"/>
      <c r="X257" s="13" t="n"/>
      <c r="Y257" s="13" t="n"/>
      <c r="Z257" s="13" t="n"/>
      <c r="AA257" s="27" t="n"/>
      <c r="AB257" s="13" t="n"/>
      <c r="AC257" s="13" t="n"/>
      <c r="AD257" s="13" t="n"/>
      <c r="AE257" s="13" t="n"/>
      <c r="AF257" s="13" t="n"/>
      <c r="AG257" s="13" t="n"/>
      <c r="AH257" s="13" t="n"/>
      <c r="AI257" s="13" t="n"/>
      <c r="AJ257" s="13" t="n"/>
      <c r="AK257" s="13" t="n"/>
      <c r="AL257" s="13" t="n"/>
      <c r="AM257" s="13" t="n"/>
      <c r="AN257" s="13" t="n"/>
      <c r="AO257" s="13" t="n"/>
      <c r="AP257" s="13" t="n"/>
      <c r="AQ257" s="13" t="n"/>
      <c r="AR257" s="13" t="n"/>
      <c r="AS257" s="13" t="n"/>
      <c r="AT257" s="13" t="n"/>
      <c r="AU257" s="13" t="n"/>
      <c r="AV257" s="13" t="n"/>
      <c r="AW257" s="13" t="n"/>
      <c r="AX257" s="13" t="n"/>
      <c r="AY257" s="13" t="n"/>
      <c r="AZ257" s="13" t="n"/>
      <c r="BA257" s="13" t="n"/>
      <c r="BB257" s="13" t="n"/>
    </row>
    <row ht="31.5" outlineLevel="0" r="258">
      <c r="A258" s="3" t="s">
        <v>113</v>
      </c>
      <c r="B258" s="3" t="s">
        <v>12</v>
      </c>
      <c r="C258" s="3" t="s">
        <v>246</v>
      </c>
      <c r="D258" s="3" t="s">
        <v>247</v>
      </c>
      <c r="E258" s="3" t="s">
        <v>248</v>
      </c>
      <c r="F258" s="3" t="s">
        <v>249</v>
      </c>
      <c r="G258" s="3" t="s">
        <v>250</v>
      </c>
      <c r="H258" s="3" t="s">
        <v>251</v>
      </c>
      <c r="I258" s="3" t="s">
        <v>252</v>
      </c>
      <c r="J258" s="3" t="n">
        <v>0</v>
      </c>
      <c r="K258" s="3" t="n">
        <v>0</v>
      </c>
      <c r="L258" s="3" t="n">
        <v>0</v>
      </c>
      <c r="M258" s="3" t="n">
        <v>0</v>
      </c>
      <c r="N258" s="3" t="s">
        <v>253</v>
      </c>
      <c r="O258" s="3" t="s">
        <v>254</v>
      </c>
      <c r="P258" s="3" t="s">
        <v>255</v>
      </c>
      <c r="Q258" s="3" t="s">
        <v>256</v>
      </c>
      <c r="R258" s="174" t="n"/>
      <c r="S258" s="13" t="n"/>
      <c r="T258" s="13" t="n"/>
      <c r="U258" s="13" t="n"/>
      <c r="V258" s="13" t="n"/>
      <c r="W258" s="13" t="n"/>
      <c r="X258" s="13" t="n"/>
      <c r="Y258" s="13" t="n"/>
      <c r="Z258" s="13" t="n"/>
      <c r="AA258" s="13" t="n"/>
      <c r="AB258" s="13" t="n"/>
      <c r="AC258" s="13" t="n"/>
      <c r="AD258" s="13" t="n"/>
      <c r="AE258" s="13" t="n"/>
      <c r="AF258" s="13" t="n"/>
      <c r="AG258" s="13" t="n"/>
      <c r="AH258" s="13" t="n"/>
      <c r="AI258" s="13" t="n"/>
      <c r="AJ258" s="13" t="n"/>
      <c r="AK258" s="13" t="n"/>
      <c r="AL258" s="13" t="n"/>
      <c r="AM258" s="13" t="n"/>
      <c r="AN258" s="13" t="n"/>
      <c r="AO258" s="13" t="n"/>
      <c r="AP258" s="13" t="n"/>
      <c r="AQ258" s="13" t="n"/>
      <c r="AR258" s="13" t="n"/>
      <c r="AS258" s="13" t="n"/>
      <c r="AT258" s="13" t="n"/>
      <c r="AU258" s="13" t="n"/>
      <c r="AV258" s="13" t="n"/>
      <c r="AW258" s="13" t="n"/>
      <c r="AX258" s="13" t="n"/>
      <c r="AY258" s="13" t="n"/>
      <c r="AZ258" s="13" t="n"/>
      <c r="BA258" s="13" t="n"/>
      <c r="BB258" s="13" t="n"/>
    </row>
    <row ht="15.75" outlineLevel="0" r="259">
      <c r="A259" s="3" t="s">
        <v>9</v>
      </c>
      <c r="B259" s="3" t="s">
        <v>3</v>
      </c>
      <c r="C259" s="3" t="s">
        <v>6</v>
      </c>
      <c r="D259" s="3" t="n">
        <v>147</v>
      </c>
      <c r="E259" s="3" t="n">
        <v>120.7</v>
      </c>
      <c r="F259" s="3" t="n">
        <v>106.5</v>
      </c>
      <c r="G259" s="3" t="n">
        <v>107.5</v>
      </c>
      <c r="H259" s="3" t="n">
        <v>107.59999999999999</v>
      </c>
      <c r="I259" s="3" t="n">
        <v>107.5</v>
      </c>
      <c r="J259" s="3" t="s">
        <v>6</v>
      </c>
      <c r="K259" s="3" t="n">
        <v>0</v>
      </c>
      <c r="L259" s="3" t="n">
        <v>0</v>
      </c>
      <c r="M259" s="3" t="n">
        <v>0</v>
      </c>
      <c r="N259" s="3" t="s">
        <v>6</v>
      </c>
      <c r="O259" s="3" t="n">
        <v>126.7</v>
      </c>
      <c r="P259" s="3" t="n">
        <v>112.90000000000001</v>
      </c>
      <c r="Q259" s="3" t="n">
        <v>109.09999999999999</v>
      </c>
      <c r="R259" s="25" t="n"/>
      <c r="S259" s="13" t="n"/>
      <c r="T259" s="13" t="n"/>
      <c r="U259" s="13" t="n"/>
      <c r="V259" s="13" t="n"/>
      <c r="W259" s="13" t="n"/>
      <c r="X259" s="13" t="n"/>
      <c r="Y259" s="13" t="n"/>
      <c r="Z259" s="13" t="n"/>
      <c r="AA259" s="27" t="n"/>
      <c r="AB259" s="13" t="n"/>
      <c r="AC259" s="13" t="n"/>
      <c r="AD259" s="13" t="n"/>
      <c r="AE259" s="13" t="n"/>
      <c r="AF259" s="13" t="n"/>
      <c r="AG259" s="13" t="n"/>
      <c r="AH259" s="13" t="n"/>
      <c r="AI259" s="13" t="n"/>
      <c r="AJ259" s="13" t="n"/>
      <c r="AK259" s="13" t="n"/>
      <c r="AL259" s="13" t="n"/>
      <c r="AM259" s="13" t="n"/>
      <c r="AN259" s="13" t="n"/>
      <c r="AO259" s="13" t="n"/>
      <c r="AP259" s="13" t="n"/>
      <c r="AQ259" s="13" t="n"/>
      <c r="AR259" s="13" t="n"/>
      <c r="AS259" s="13" t="n"/>
      <c r="AT259" s="13" t="n"/>
      <c r="AU259" s="13" t="n"/>
      <c r="AV259" s="13" t="n"/>
      <c r="AW259" s="13" t="n"/>
      <c r="AX259" s="13" t="n"/>
      <c r="AY259" s="13" t="n"/>
      <c r="AZ259" s="13" t="n"/>
      <c r="BA259" s="13" t="n"/>
      <c r="BB259" s="13" t="n"/>
    </row>
    <row ht="31.5" outlineLevel="0" r="260">
      <c r="A260" s="3" t="s">
        <v>128</v>
      </c>
      <c r="B260" s="3" t="s">
        <v>12</v>
      </c>
      <c r="C260" s="3" t="s">
        <v>259</v>
      </c>
      <c r="D260" s="3" t="s">
        <v>260</v>
      </c>
      <c r="E260" s="3" t="s">
        <v>261</v>
      </c>
      <c r="F260" s="3" t="s">
        <v>262</v>
      </c>
      <c r="G260" s="3" t="s">
        <v>263</v>
      </c>
      <c r="H260" s="3" t="s">
        <v>264</v>
      </c>
      <c r="I260" s="3" t="s">
        <v>265</v>
      </c>
      <c r="J260" s="3" t="n">
        <v>0</v>
      </c>
      <c r="K260" s="3" t="n">
        <v>0</v>
      </c>
      <c r="L260" s="3" t="n">
        <v>0</v>
      </c>
      <c r="M260" s="3" t="n">
        <v>0</v>
      </c>
      <c r="N260" s="3" t="s">
        <v>266</v>
      </c>
      <c r="O260" s="3" t="s">
        <v>267</v>
      </c>
      <c r="P260" s="3" t="s">
        <v>268</v>
      </c>
      <c r="Q260" s="3" t="s">
        <v>269</v>
      </c>
      <c r="R260" s="174" t="n"/>
      <c r="S260" s="13" t="n"/>
      <c r="T260" s="13" t="n"/>
      <c r="U260" s="13" t="n"/>
      <c r="V260" s="13" t="n"/>
      <c r="W260" s="13" t="n"/>
      <c r="X260" s="13" t="n"/>
      <c r="Y260" s="13" t="n"/>
      <c r="Z260" s="13" t="n"/>
      <c r="AA260" s="13" t="n"/>
      <c r="AB260" s="13" t="n"/>
      <c r="AC260" s="13" t="n"/>
      <c r="AD260" s="13" t="n"/>
      <c r="AE260" s="13" t="n"/>
      <c r="AF260" s="13" t="n"/>
      <c r="AG260" s="13" t="n"/>
      <c r="AH260" s="13" t="n"/>
      <c r="AI260" s="13" t="n"/>
      <c r="AJ260" s="13" t="n"/>
      <c r="AK260" s="13" t="n"/>
      <c r="AL260" s="13" t="n"/>
      <c r="AM260" s="13" t="n"/>
      <c r="AN260" s="13" t="n"/>
      <c r="AO260" s="13" t="n"/>
      <c r="AP260" s="13" t="n"/>
      <c r="AQ260" s="13" t="n"/>
      <c r="AR260" s="13" t="n"/>
      <c r="AS260" s="13" t="n"/>
      <c r="AT260" s="13" t="n"/>
      <c r="AU260" s="13" t="n"/>
      <c r="AV260" s="13" t="n"/>
      <c r="AW260" s="13" t="n"/>
      <c r="AX260" s="13" t="n"/>
      <c r="AY260" s="13" t="n"/>
      <c r="AZ260" s="13" t="n"/>
      <c r="BA260" s="13" t="n"/>
      <c r="BB260" s="13" t="n"/>
    </row>
    <row ht="15.75" outlineLevel="0" r="261">
      <c r="A261" s="3" t="s">
        <v>9</v>
      </c>
      <c r="B261" s="3" t="s">
        <v>3</v>
      </c>
      <c r="C261" s="3" t="s">
        <v>6</v>
      </c>
      <c r="D261" s="3" t="n">
        <v>103.09999999999999</v>
      </c>
      <c r="E261" s="3" t="n">
        <v>120.90000000000001</v>
      </c>
      <c r="F261" s="3" t="n">
        <v>115.8</v>
      </c>
      <c r="G261" s="3" t="n">
        <v>118.59999999999999</v>
      </c>
      <c r="H261" s="3" t="n">
        <v>110.7</v>
      </c>
      <c r="I261" s="3" t="n">
        <v>110</v>
      </c>
      <c r="J261" s="3" t="s">
        <v>6</v>
      </c>
      <c r="K261" s="3" t="n">
        <v>0</v>
      </c>
      <c r="L261" s="3" t="n">
        <v>0</v>
      </c>
      <c r="M261" s="3" t="n">
        <v>0</v>
      </c>
      <c r="N261" s="3" t="s">
        <v>6</v>
      </c>
      <c r="O261" s="3" t="n">
        <v>139.30000000000001</v>
      </c>
      <c r="P261" s="3" t="n">
        <v>122.90000000000001</v>
      </c>
      <c r="Q261" s="3" t="n">
        <v>99.400000000000006</v>
      </c>
      <c r="R261" s="25" t="n"/>
      <c r="S261" s="13" t="n"/>
      <c r="T261" s="13" t="n"/>
      <c r="U261" s="13" t="n"/>
      <c r="V261" s="13" t="n"/>
      <c r="W261" s="13" t="n"/>
      <c r="X261" s="13" t="n"/>
      <c r="Y261" s="13" t="n"/>
      <c r="Z261" s="13" t="n"/>
      <c r="AA261" s="27" t="n"/>
      <c r="AB261" s="13" t="n"/>
      <c r="AC261" s="13" t="n"/>
      <c r="AD261" s="13" t="n"/>
      <c r="AE261" s="13" t="n"/>
      <c r="AF261" s="13" t="n"/>
      <c r="AG261" s="13" t="n"/>
      <c r="AH261" s="13" t="n"/>
      <c r="AI261" s="13" t="n"/>
      <c r="AJ261" s="13" t="n"/>
      <c r="AK261" s="13" t="n"/>
      <c r="AL261" s="13" t="n"/>
      <c r="AM261" s="13" t="n"/>
      <c r="AN261" s="13" t="n"/>
      <c r="AO261" s="13" t="n"/>
      <c r="AP261" s="13" t="n"/>
      <c r="AQ261" s="13" t="n"/>
      <c r="AR261" s="13" t="n"/>
      <c r="AS261" s="13" t="n"/>
      <c r="AT261" s="13" t="n"/>
      <c r="AU261" s="13" t="n"/>
      <c r="AV261" s="13" t="n"/>
      <c r="AW261" s="13" t="n"/>
      <c r="AX261" s="13" t="n"/>
      <c r="AY261" s="13" t="n"/>
      <c r="AZ261" s="13" t="n"/>
      <c r="BA261" s="13" t="n"/>
      <c r="BB261" s="13" t="n"/>
    </row>
    <row ht="31.5" outlineLevel="0" r="262">
      <c r="A262" s="3" t="s">
        <v>140</v>
      </c>
      <c r="B262" s="3" t="s">
        <v>12</v>
      </c>
      <c r="C262" s="3" t="s">
        <v>270</v>
      </c>
      <c r="D262" s="3" t="s">
        <v>271</v>
      </c>
      <c r="E262" s="3" t="s">
        <v>272</v>
      </c>
      <c r="F262" s="3" t="s">
        <v>273</v>
      </c>
      <c r="G262" s="3" t="s">
        <v>274</v>
      </c>
      <c r="H262" s="3" t="s">
        <v>275</v>
      </c>
      <c r="I262" s="3" t="s">
        <v>276</v>
      </c>
      <c r="J262" s="3" t="n">
        <v>0</v>
      </c>
      <c r="K262" s="3" t="n">
        <v>0</v>
      </c>
      <c r="L262" s="3" t="n">
        <v>0</v>
      </c>
      <c r="M262" s="3" t="n">
        <v>0</v>
      </c>
      <c r="N262" s="3" t="s">
        <v>277</v>
      </c>
      <c r="O262" s="3" t="s">
        <v>278</v>
      </c>
      <c r="P262" s="3" t="s">
        <v>279</v>
      </c>
      <c r="Q262" s="3" t="s">
        <v>280</v>
      </c>
      <c r="R262" s="174" t="n"/>
      <c r="S262" s="13" t="n"/>
      <c r="T262" s="13" t="n"/>
      <c r="U262" s="13" t="n"/>
      <c r="V262" s="13" t="n"/>
      <c r="W262" s="13" t="n"/>
      <c r="X262" s="13" t="n"/>
      <c r="Y262" s="13" t="n"/>
      <c r="Z262" s="13" t="n"/>
      <c r="AA262" s="13" t="n"/>
      <c r="AB262" s="13" t="n"/>
      <c r="AC262" s="13" t="n"/>
      <c r="AD262" s="13" t="n"/>
      <c r="AE262" s="13" t="n"/>
      <c r="AF262" s="13" t="n"/>
      <c r="AG262" s="13" t="n"/>
      <c r="AH262" s="13" t="n"/>
      <c r="AI262" s="13" t="n"/>
      <c r="AJ262" s="13" t="n"/>
      <c r="AK262" s="13" t="n"/>
      <c r="AL262" s="13" t="n"/>
      <c r="AM262" s="13" t="n"/>
      <c r="AN262" s="13" t="n"/>
      <c r="AO262" s="13" t="n"/>
      <c r="AP262" s="13" t="n"/>
      <c r="AQ262" s="13" t="n"/>
      <c r="AR262" s="13" t="n"/>
      <c r="AS262" s="13" t="n"/>
      <c r="AT262" s="13" t="n"/>
      <c r="AU262" s="13" t="n"/>
      <c r="AV262" s="13" t="n"/>
      <c r="AW262" s="13" t="n"/>
      <c r="AX262" s="13" t="n"/>
      <c r="AY262" s="13" t="n"/>
      <c r="AZ262" s="13" t="n"/>
      <c r="BA262" s="13" t="n"/>
      <c r="BB262" s="13" t="n"/>
    </row>
    <row ht="15.75" outlineLevel="0" r="263">
      <c r="A263" s="3" t="s">
        <v>9</v>
      </c>
      <c r="B263" s="3" t="s">
        <v>3</v>
      </c>
      <c r="C263" s="3" t="s">
        <v>6</v>
      </c>
      <c r="D263" s="3" t="n">
        <v>103.90000000000001</v>
      </c>
      <c r="E263" s="3" t="n">
        <v>112.8</v>
      </c>
      <c r="F263" s="3" t="n">
        <v>106.09999999999999</v>
      </c>
      <c r="G263" s="3" t="n">
        <v>109.90000000000001</v>
      </c>
      <c r="H263" s="3" t="n">
        <v>79.900000000000006</v>
      </c>
      <c r="I263" s="3" t="n">
        <v>146.19999999999999</v>
      </c>
      <c r="J263" s="3" t="s">
        <v>6</v>
      </c>
      <c r="K263" s="3" t="n">
        <v>0</v>
      </c>
      <c r="L263" s="3" t="n">
        <v>0</v>
      </c>
      <c r="M263" s="3" t="n">
        <v>0</v>
      </c>
      <c r="N263" s="3" t="s">
        <v>6</v>
      </c>
      <c r="O263" s="3" t="n">
        <v>161</v>
      </c>
      <c r="P263" s="3" t="n">
        <v>70.400000000000006</v>
      </c>
      <c r="Q263" s="3" t="n">
        <v>112.40000000000001</v>
      </c>
      <c r="R263" s="25" t="n"/>
      <c r="S263" s="13" t="n"/>
      <c r="T263" s="13" t="n"/>
      <c r="U263" s="13" t="n"/>
      <c r="V263" s="13" t="n"/>
      <c r="W263" s="13" t="n"/>
      <c r="X263" s="13" t="n"/>
      <c r="Y263" s="13" t="n"/>
      <c r="Z263" s="13" t="n"/>
      <c r="AA263" s="27" t="n"/>
      <c r="AB263" s="13" t="n"/>
      <c r="AC263" s="13" t="n"/>
      <c r="AD263" s="13" t="n"/>
      <c r="AE263" s="13" t="n"/>
      <c r="AF263" s="13" t="n"/>
      <c r="AG263" s="13" t="n"/>
      <c r="AH263" s="13" t="n"/>
      <c r="AI263" s="13" t="n"/>
      <c r="AJ263" s="13" t="n"/>
      <c r="AK263" s="13" t="n"/>
      <c r="AL263" s="13" t="n"/>
      <c r="AM263" s="13" t="n"/>
      <c r="AN263" s="13" t="n"/>
      <c r="AO263" s="13" t="n"/>
      <c r="AP263" s="13" t="n"/>
      <c r="AQ263" s="13" t="n"/>
      <c r="AR263" s="13" t="n"/>
      <c r="AS263" s="13" t="n"/>
      <c r="AT263" s="13" t="n"/>
      <c r="AU263" s="13" t="n"/>
      <c r="AV263" s="13" t="n"/>
      <c r="AW263" s="13" t="n"/>
      <c r="AX263" s="13" t="n"/>
      <c r="AY263" s="13" t="n"/>
      <c r="AZ263" s="13" t="n"/>
      <c r="BA263" s="13" t="n"/>
      <c r="BB263" s="13" t="n"/>
    </row>
    <row ht="31.5" outlineLevel="0" r="264">
      <c r="A264" s="3" t="s">
        <v>153</v>
      </c>
      <c r="B264" s="3" t="s">
        <v>12</v>
      </c>
      <c r="C264" s="3" t="s">
        <v>282</v>
      </c>
      <c r="D264" s="3" t="s">
        <v>283</v>
      </c>
      <c r="E264" s="3" t="s">
        <v>284</v>
      </c>
      <c r="F264" s="3" t="s">
        <v>285</v>
      </c>
      <c r="G264" s="3" t="s">
        <v>286</v>
      </c>
      <c r="H264" s="3" t="s">
        <v>287</v>
      </c>
      <c r="I264" s="3" t="s">
        <v>288</v>
      </c>
      <c r="J264" s="3" t="n">
        <v>0</v>
      </c>
      <c r="K264" s="3" t="n">
        <v>0</v>
      </c>
      <c r="L264" s="3" t="n">
        <v>0</v>
      </c>
      <c r="M264" s="3" t="n">
        <v>0</v>
      </c>
      <c r="N264" s="3" t="s">
        <v>289</v>
      </c>
      <c r="O264" s="3" t="s">
        <v>290</v>
      </c>
      <c r="P264" s="3" t="s">
        <v>291</v>
      </c>
      <c r="Q264" s="3" t="s">
        <v>292</v>
      </c>
      <c r="R264" s="174" t="n"/>
      <c r="S264" s="13" t="n"/>
      <c r="T264" s="13" t="n"/>
      <c r="U264" s="13" t="n"/>
      <c r="V264" s="13" t="n"/>
      <c r="W264" s="13" t="n"/>
      <c r="X264" s="13" t="n"/>
      <c r="Y264" s="13" t="n"/>
      <c r="Z264" s="13" t="n"/>
      <c r="AA264" s="13" t="n"/>
      <c r="AB264" s="13" t="n"/>
      <c r="AC264" s="13" t="n"/>
      <c r="AD264" s="13" t="n"/>
      <c r="AE264" s="13" t="n"/>
      <c r="AF264" s="13" t="n"/>
      <c r="AG264" s="13" t="n"/>
      <c r="AH264" s="13" t="n"/>
      <c r="AI264" s="13" t="n"/>
      <c r="AJ264" s="13" t="n"/>
      <c r="AK264" s="13" t="n"/>
      <c r="AL264" s="13" t="n"/>
      <c r="AM264" s="13" t="n"/>
      <c r="AN264" s="13" t="n"/>
      <c r="AO264" s="13" t="n"/>
      <c r="AP264" s="13" t="n"/>
      <c r="AQ264" s="13" t="n"/>
      <c r="AR264" s="13" t="n"/>
      <c r="AS264" s="13" t="n"/>
      <c r="AT264" s="13" t="n"/>
      <c r="AU264" s="13" t="n"/>
      <c r="AV264" s="13" t="n"/>
      <c r="AW264" s="13" t="n"/>
      <c r="AX264" s="13" t="n"/>
      <c r="AY264" s="13" t="n"/>
      <c r="AZ264" s="13" t="n"/>
      <c r="BA264" s="13" t="n"/>
      <c r="BB264" s="13" t="n"/>
    </row>
    <row ht="15.75" outlineLevel="0" r="265">
      <c r="A265" s="3" t="s">
        <v>9</v>
      </c>
      <c r="B265" s="3" t="s">
        <v>3</v>
      </c>
      <c r="C265" s="3" t="s">
        <v>6</v>
      </c>
      <c r="D265" s="3" t="n">
        <v>197.59999999999999</v>
      </c>
      <c r="E265" s="3" t="n">
        <v>123.59999999999999</v>
      </c>
      <c r="F265" s="3" t="n">
        <v>111.90000000000001</v>
      </c>
      <c r="G265" s="3" t="n">
        <v>107.09999999999999</v>
      </c>
      <c r="H265" s="3" t="n">
        <v>107.09999999999999</v>
      </c>
      <c r="I265" s="3" t="n">
        <v>107.2</v>
      </c>
      <c r="J265" s="3" t="s">
        <v>6</v>
      </c>
      <c r="K265" s="3" t="n">
        <v>0</v>
      </c>
      <c r="L265" s="3" t="n">
        <v>0</v>
      </c>
      <c r="M265" s="3" t="n">
        <v>0</v>
      </c>
      <c r="N265" s="3" t="s">
        <v>6</v>
      </c>
      <c r="O265" s="3" t="n">
        <v>582.39999999999998</v>
      </c>
      <c r="P265" s="3" t="n">
        <v>135.80000000000001</v>
      </c>
      <c r="Q265" s="3" t="n">
        <v>76</v>
      </c>
      <c r="R265" s="25" t="n"/>
      <c r="S265" s="13" t="n"/>
      <c r="T265" s="13" t="n"/>
      <c r="U265" s="13" t="n"/>
      <c r="V265" s="13" t="n"/>
      <c r="W265" s="13" t="n"/>
      <c r="X265" s="13" t="n"/>
      <c r="Y265" s="13" t="n"/>
      <c r="Z265" s="13" t="n"/>
      <c r="AA265" s="27" t="n"/>
      <c r="AB265" s="13" t="n"/>
      <c r="AC265" s="13" t="n"/>
      <c r="AD265" s="13" t="n"/>
      <c r="AE265" s="13" t="n"/>
      <c r="AF265" s="13" t="n"/>
      <c r="AG265" s="13" t="n"/>
      <c r="AH265" s="13" t="n"/>
      <c r="AI265" s="13" t="n"/>
      <c r="AJ265" s="13" t="n"/>
      <c r="AK265" s="13" t="n"/>
      <c r="AL265" s="13" t="n"/>
      <c r="AM265" s="13" t="n"/>
      <c r="AN265" s="13" t="n"/>
      <c r="AO265" s="13" t="n"/>
      <c r="AP265" s="13" t="n"/>
      <c r="AQ265" s="13" t="n"/>
      <c r="AR265" s="13" t="n"/>
      <c r="AS265" s="13" t="n"/>
      <c r="AT265" s="13" t="n"/>
      <c r="AU265" s="13" t="n"/>
      <c r="AV265" s="13" t="n"/>
      <c r="AW265" s="13" t="n"/>
      <c r="AX265" s="13" t="n"/>
      <c r="AY265" s="13" t="n"/>
      <c r="AZ265" s="13" t="n"/>
      <c r="BA265" s="13" t="n"/>
      <c r="BB265" s="13" t="n"/>
    </row>
    <row ht="15.75" outlineLevel="0" r="266">
      <c r="A266" s="3" t="s">
        <v>166</v>
      </c>
      <c r="B266" s="3" t="s">
        <v>12</v>
      </c>
      <c r="C266" s="3" t="n">
        <v>0</v>
      </c>
      <c r="D266" s="3" t="s">
        <v>293</v>
      </c>
      <c r="E266" s="3" t="s">
        <v>294</v>
      </c>
      <c r="F266" s="3" t="s">
        <v>295</v>
      </c>
      <c r="G266" s="3" t="s">
        <v>296</v>
      </c>
      <c r="H266" s="3" t="s">
        <v>297</v>
      </c>
      <c r="I266" s="3" t="s">
        <v>298</v>
      </c>
      <c r="J266" s="3" t="n">
        <v>0</v>
      </c>
      <c r="K266" s="3" t="n">
        <v>0</v>
      </c>
      <c r="L266" s="3" t="n">
        <v>0</v>
      </c>
      <c r="M266" s="3" t="n">
        <v>0</v>
      </c>
      <c r="N266" s="3" t="n">
        <v>0</v>
      </c>
      <c r="O266" s="3" t="s">
        <v>299</v>
      </c>
      <c r="P266" s="3" t="s">
        <v>300</v>
      </c>
      <c r="Q266" s="3" t="s">
        <v>301</v>
      </c>
      <c r="R266" s="174" t="n"/>
      <c r="S266" s="13" t="n"/>
      <c r="T266" s="13" t="n"/>
      <c r="U266" s="13" t="n"/>
      <c r="V266" s="13" t="n"/>
      <c r="W266" s="13" t="n"/>
      <c r="X266" s="13" t="n"/>
      <c r="Y266" s="13" t="n"/>
      <c r="Z266" s="13" t="n"/>
      <c r="AA266" s="13" t="n"/>
      <c r="AB266" s="13" t="n"/>
      <c r="AC266" s="13" t="n"/>
      <c r="AD266" s="13" t="n"/>
      <c r="AE266" s="13" t="n"/>
      <c r="AF266" s="13" t="n"/>
      <c r="AG266" s="13" t="n"/>
      <c r="AH266" s="13" t="n"/>
      <c r="AI266" s="13" t="n"/>
      <c r="AJ266" s="13" t="n"/>
      <c r="AK266" s="13" t="n"/>
      <c r="AL266" s="13" t="n"/>
      <c r="AM266" s="13" t="n"/>
      <c r="AN266" s="13" t="n"/>
      <c r="AO266" s="13" t="n"/>
      <c r="AP266" s="13" t="n"/>
      <c r="AQ266" s="13" t="n"/>
      <c r="AR266" s="13" t="n"/>
      <c r="AS266" s="13" t="n"/>
      <c r="AT266" s="13" t="n"/>
      <c r="AU266" s="13" t="n"/>
      <c r="AV266" s="13" t="n"/>
      <c r="AW266" s="13" t="n"/>
      <c r="AX266" s="13" t="n"/>
      <c r="AY266" s="13" t="n"/>
      <c r="AZ266" s="13" t="n"/>
      <c r="BA266" s="13" t="n"/>
      <c r="BB266" s="13" t="n"/>
    </row>
    <row ht="15.75" outlineLevel="0" r="267">
      <c r="A267" s="3" t="s">
        <v>9</v>
      </c>
      <c r="B267" s="3" t="s">
        <v>3</v>
      </c>
      <c r="C267" s="3" t="s">
        <v>6</v>
      </c>
      <c r="D267" s="3" t="n">
        <v>0</v>
      </c>
      <c r="E267" s="3" t="n">
        <v>150.09999999999999</v>
      </c>
      <c r="F267" s="3" t="n">
        <v>201.40000000000001</v>
      </c>
      <c r="G267" s="3" t="n">
        <v>146</v>
      </c>
      <c r="H267" s="3" t="n">
        <v>142.90000000000001</v>
      </c>
      <c r="I267" s="3" t="n">
        <v>147.19999999999999</v>
      </c>
      <c r="J267" s="3" t="s">
        <v>6</v>
      </c>
      <c r="K267" s="3" t="n">
        <v>0</v>
      </c>
      <c r="L267" s="3" t="n">
        <v>0</v>
      </c>
      <c r="M267" s="3" t="n">
        <v>0</v>
      </c>
      <c r="N267" s="3" t="s">
        <v>6</v>
      </c>
      <c r="O267" s="3" t="n">
        <v>0</v>
      </c>
      <c r="P267" s="3" t="n">
        <v>155.30000000000001</v>
      </c>
      <c r="Q267" s="3" t="n">
        <v>148.69999999999999</v>
      </c>
      <c r="R267" s="25" t="n"/>
      <c r="S267" s="13" t="n"/>
      <c r="T267" s="13" t="n"/>
      <c r="U267" s="13" t="n"/>
      <c r="V267" s="13" t="n"/>
      <c r="W267" s="13" t="n"/>
      <c r="X267" s="13" t="n"/>
      <c r="Y267" s="13" t="n"/>
      <c r="Z267" s="13" t="n"/>
      <c r="AA267" s="27" t="n"/>
      <c r="AB267" s="13" t="n"/>
      <c r="AC267" s="13" t="n"/>
      <c r="AD267" s="13" t="n"/>
      <c r="AE267" s="13" t="n"/>
      <c r="AF267" s="13" t="n"/>
      <c r="AG267" s="13" t="n"/>
      <c r="AH267" s="13" t="n"/>
      <c r="AI267" s="13" t="n"/>
      <c r="AJ267" s="13" t="n"/>
      <c r="AK267" s="13" t="n"/>
      <c r="AL267" s="13" t="n"/>
      <c r="AM267" s="13" t="n"/>
      <c r="AN267" s="13" t="n"/>
      <c r="AO267" s="13" t="n"/>
      <c r="AP267" s="13" t="n"/>
      <c r="AQ267" s="13" t="n"/>
      <c r="AR267" s="13" t="n"/>
      <c r="AS267" s="13" t="n"/>
      <c r="AT267" s="13" t="n"/>
      <c r="AU267" s="13" t="n"/>
      <c r="AV267" s="13" t="n"/>
      <c r="AW267" s="13" t="n"/>
      <c r="AX267" s="13" t="n"/>
      <c r="AY267" s="13" t="n"/>
      <c r="AZ267" s="13" t="n"/>
      <c r="BA267" s="13" t="n"/>
      <c r="BB267" s="13" t="n"/>
    </row>
    <row ht="15.75" outlineLevel="0" r="268">
      <c r="A268" s="3" t="s">
        <v>1</v>
      </c>
      <c r="B268" s="3" t="s">
        <v>12</v>
      </c>
      <c r="C268" s="3" t="n">
        <v>0</v>
      </c>
      <c r="D268" s="3" t="n">
        <v>0</v>
      </c>
      <c r="E268" s="3" t="n">
        <v>0</v>
      </c>
      <c r="F268" s="3" t="n">
        <v>0</v>
      </c>
      <c r="G268" s="3" t="n">
        <v>0</v>
      </c>
      <c r="H268" s="3" t="n">
        <v>0</v>
      </c>
      <c r="I268" s="3" t="n">
        <v>0</v>
      </c>
      <c r="J268" s="3" t="n">
        <v>0</v>
      </c>
      <c r="K268" s="3" t="n">
        <v>0</v>
      </c>
      <c r="L268" s="3" t="n">
        <v>0</v>
      </c>
      <c r="M268" s="3" t="n">
        <v>0</v>
      </c>
      <c r="N268" s="3" t="n">
        <v>0</v>
      </c>
      <c r="O268" s="3" t="n">
        <v>0</v>
      </c>
      <c r="P268" s="3" t="n">
        <v>0</v>
      </c>
      <c r="Q268" s="3" t="n">
        <v>0</v>
      </c>
      <c r="R268" s="174" t="n"/>
      <c r="S268" s="13" t="n"/>
      <c r="T268" s="13" t="n"/>
      <c r="U268" s="13" t="n"/>
      <c r="V268" s="13" t="n"/>
      <c r="W268" s="13" t="n"/>
      <c r="X268" s="13" t="n"/>
      <c r="Y268" s="13" t="n"/>
      <c r="Z268" s="13" t="n"/>
      <c r="AA268" s="13" t="n"/>
      <c r="AB268" s="13" t="n"/>
      <c r="AC268" s="13" t="n"/>
      <c r="AD268" s="13" t="n"/>
      <c r="AE268" s="13" t="n"/>
      <c r="AF268" s="13" t="n"/>
      <c r="AG268" s="13" t="n"/>
      <c r="AH268" s="13" t="n"/>
      <c r="AI268" s="13" t="n"/>
      <c r="AJ268" s="13" t="n"/>
      <c r="AK268" s="13" t="n"/>
      <c r="AL268" s="13" t="n"/>
      <c r="AM268" s="13" t="n"/>
      <c r="AN268" s="13" t="n"/>
      <c r="AO268" s="13" t="n"/>
      <c r="AP268" s="13" t="n"/>
      <c r="AQ268" s="13" t="n"/>
      <c r="AR268" s="13" t="n"/>
      <c r="AS268" s="13" t="n"/>
      <c r="AT268" s="13" t="n"/>
      <c r="AU268" s="13" t="n"/>
      <c r="AV268" s="13" t="n"/>
      <c r="AW268" s="13" t="n"/>
      <c r="AX268" s="13" t="n"/>
      <c r="AY268" s="13" t="n"/>
      <c r="AZ268" s="13" t="n"/>
      <c r="BA268" s="13" t="n"/>
      <c r="BB268" s="13" t="n"/>
    </row>
    <row ht="15.75" outlineLevel="0" r="269">
      <c r="A269" s="3" t="s">
        <v>9</v>
      </c>
      <c r="B269" s="3" t="s">
        <v>3</v>
      </c>
      <c r="C269" s="3" t="s">
        <v>6</v>
      </c>
      <c r="D269" s="3" t="n">
        <v>0</v>
      </c>
      <c r="E269" s="3" t="n">
        <v>0</v>
      </c>
      <c r="F269" s="3" t="n">
        <v>0</v>
      </c>
      <c r="G269" s="3" t="n">
        <v>0</v>
      </c>
      <c r="H269" s="3" t="n">
        <v>0</v>
      </c>
      <c r="I269" s="3" t="n">
        <v>0</v>
      </c>
      <c r="J269" s="3" t="s">
        <v>6</v>
      </c>
      <c r="K269" s="3" t="n">
        <v>0</v>
      </c>
      <c r="L269" s="3" t="n">
        <v>0</v>
      </c>
      <c r="M269" s="3" t="n">
        <v>0</v>
      </c>
      <c r="N269" s="3" t="s">
        <v>6</v>
      </c>
      <c r="O269" s="3" t="n">
        <v>0</v>
      </c>
      <c r="P269" s="3" t="n">
        <v>0</v>
      </c>
      <c r="Q269" s="3" t="n">
        <v>0</v>
      </c>
      <c r="R269" s="25" t="n"/>
      <c r="S269" s="13" t="n"/>
      <c r="T269" s="13" t="n"/>
      <c r="U269" s="13" t="n"/>
      <c r="V269" s="13" t="n"/>
      <c r="W269" s="13" t="n"/>
      <c r="X269" s="13" t="n"/>
      <c r="Y269" s="13" t="n"/>
      <c r="Z269" s="13" t="n"/>
      <c r="AA269" s="27" t="n"/>
      <c r="AB269" s="13" t="n"/>
      <c r="AC269" s="13" t="n"/>
      <c r="AD269" s="13" t="n"/>
      <c r="AE269" s="13" t="n"/>
      <c r="AF269" s="13" t="n"/>
      <c r="AG269" s="13" t="n"/>
      <c r="AH269" s="13" t="n"/>
      <c r="AI269" s="13" t="n"/>
      <c r="AJ269" s="13" t="n"/>
      <c r="AK269" s="13" t="n"/>
      <c r="AL269" s="13" t="n"/>
      <c r="AM269" s="13" t="n"/>
      <c r="AN269" s="13" t="n"/>
      <c r="AO269" s="13" t="n"/>
      <c r="AP269" s="13" t="n"/>
      <c r="AQ269" s="13" t="n"/>
      <c r="AR269" s="13" t="n"/>
      <c r="AS269" s="13" t="n"/>
      <c r="AT269" s="13" t="n"/>
      <c r="AU269" s="13" t="n"/>
      <c r="AV269" s="13" t="n"/>
      <c r="AW269" s="13" t="n"/>
      <c r="AX269" s="13" t="n"/>
      <c r="AY269" s="13" t="n"/>
      <c r="AZ269" s="13" t="n"/>
      <c r="BA269" s="13" t="n"/>
      <c r="BB269" s="13" t="n"/>
    </row>
    <row ht="15.75" outlineLevel="0" r="270">
      <c r="A270" s="3" t="s">
        <v>10</v>
      </c>
      <c r="B270" s="3" t="s">
        <v>12</v>
      </c>
      <c r="C270" s="3" t="n">
        <v>0</v>
      </c>
      <c r="D270" s="3" t="n">
        <v>0</v>
      </c>
      <c r="E270" s="3" t="n">
        <v>0</v>
      </c>
      <c r="F270" s="3" t="n">
        <v>0</v>
      </c>
      <c r="G270" s="3" t="n">
        <v>0</v>
      </c>
      <c r="H270" s="3" t="n">
        <v>0</v>
      </c>
      <c r="I270" s="3" t="n">
        <v>0</v>
      </c>
      <c r="J270" s="3" t="n">
        <v>0</v>
      </c>
      <c r="K270" s="3" t="n">
        <v>0</v>
      </c>
      <c r="L270" s="3" t="n">
        <v>0</v>
      </c>
      <c r="M270" s="3" t="n">
        <v>0</v>
      </c>
      <c r="N270" s="3" t="n">
        <v>0</v>
      </c>
      <c r="O270" s="3" t="n">
        <v>0</v>
      </c>
      <c r="P270" s="3" t="n">
        <v>0</v>
      </c>
      <c r="Q270" s="3" t="n">
        <v>0</v>
      </c>
      <c r="R270" s="174" t="n"/>
      <c r="S270" s="13" t="n"/>
      <c r="T270" s="13" t="n"/>
      <c r="U270" s="13" t="n"/>
      <c r="V270" s="13" t="n"/>
      <c r="W270" s="13" t="n"/>
      <c r="X270" s="13" t="n"/>
      <c r="Y270" s="13" t="n"/>
      <c r="Z270" s="13" t="n"/>
      <c r="AA270" s="13" t="n"/>
      <c r="AB270" s="13" t="n"/>
      <c r="AC270" s="13" t="n"/>
      <c r="AD270" s="13" t="n"/>
      <c r="AE270" s="13" t="n"/>
      <c r="AF270" s="13" t="n"/>
      <c r="AG270" s="13" t="n"/>
      <c r="AH270" s="13" t="n"/>
      <c r="AI270" s="13" t="n"/>
      <c r="AJ270" s="13" t="n"/>
      <c r="AK270" s="13" t="n"/>
      <c r="AL270" s="13" t="n"/>
      <c r="AM270" s="13" t="n"/>
      <c r="AN270" s="13" t="n"/>
      <c r="AO270" s="13" t="n"/>
      <c r="AP270" s="13" t="n"/>
      <c r="AQ270" s="13" t="n"/>
      <c r="AR270" s="13" t="n"/>
      <c r="AS270" s="13" t="n"/>
      <c r="AT270" s="13" t="n"/>
      <c r="AU270" s="13" t="n"/>
      <c r="AV270" s="13" t="n"/>
      <c r="AW270" s="13" t="n"/>
      <c r="AX270" s="13" t="n"/>
      <c r="AY270" s="13" t="n"/>
      <c r="AZ270" s="13" t="n"/>
      <c r="BA270" s="13" t="n"/>
      <c r="BB270" s="13" t="n"/>
    </row>
    <row ht="15.75" outlineLevel="0" r="271">
      <c r="A271" s="3" t="s">
        <v>9</v>
      </c>
      <c r="B271" s="3" t="s">
        <v>3</v>
      </c>
      <c r="C271" s="3" t="s">
        <v>6</v>
      </c>
      <c r="D271" s="3" t="n">
        <v>0</v>
      </c>
      <c r="E271" s="3" t="n">
        <v>0</v>
      </c>
      <c r="F271" s="3" t="n">
        <v>0</v>
      </c>
      <c r="G271" s="3" t="n">
        <v>0</v>
      </c>
      <c r="H271" s="3" t="n">
        <v>0</v>
      </c>
      <c r="I271" s="3" t="n">
        <v>0</v>
      </c>
      <c r="J271" s="3" t="s">
        <v>6</v>
      </c>
      <c r="K271" s="3" t="n">
        <v>0</v>
      </c>
      <c r="L271" s="3" t="n">
        <v>0</v>
      </c>
      <c r="M271" s="3" t="n">
        <v>0</v>
      </c>
      <c r="N271" s="3" t="s">
        <v>6</v>
      </c>
      <c r="O271" s="3" t="n">
        <v>0</v>
      </c>
      <c r="P271" s="3" t="n">
        <v>0</v>
      </c>
      <c r="Q271" s="3" t="n">
        <v>0</v>
      </c>
      <c r="R271" s="25" t="n"/>
      <c r="S271" s="13" t="n"/>
      <c r="T271" s="13" t="n"/>
      <c r="U271" s="13" t="n"/>
      <c r="V271" s="13" t="n"/>
      <c r="W271" s="13" t="n"/>
      <c r="X271" s="13" t="n"/>
      <c r="Y271" s="13" t="n"/>
      <c r="Z271" s="13" t="n"/>
      <c r="AA271" s="27" t="n"/>
      <c r="AB271" s="13" t="n"/>
      <c r="AC271" s="13" t="n"/>
      <c r="AD271" s="13" t="n"/>
      <c r="AE271" s="13" t="n"/>
      <c r="AF271" s="13" t="n"/>
      <c r="AG271" s="13" t="n"/>
      <c r="AH271" s="13" t="n"/>
      <c r="AI271" s="13" t="n"/>
      <c r="AJ271" s="13" t="n"/>
      <c r="AK271" s="13" t="n"/>
      <c r="AL271" s="13" t="n"/>
      <c r="AM271" s="13" t="n"/>
      <c r="AN271" s="13" t="n"/>
      <c r="AO271" s="13" t="n"/>
      <c r="AP271" s="13" t="n"/>
      <c r="AQ271" s="13" t="n"/>
      <c r="AR271" s="13" t="n"/>
      <c r="AS271" s="13" t="n"/>
      <c r="AT271" s="13" t="n"/>
      <c r="AU271" s="13" t="n"/>
      <c r="AV271" s="13" t="n"/>
      <c r="AW271" s="13" t="n"/>
      <c r="AX271" s="13" t="n"/>
      <c r="AY271" s="13" t="n"/>
      <c r="AZ271" s="13" t="n"/>
      <c r="BA271" s="13" t="n"/>
      <c r="BB271" s="13" t="n"/>
    </row>
    <row ht="15.75" outlineLevel="0" r="272">
      <c r="A272" s="175" t="n"/>
      <c r="B272" s="176" t="n"/>
      <c r="C272" s="177" t="n"/>
      <c r="D272" s="178" t="n"/>
      <c r="E272" s="178" t="n"/>
      <c r="F272" s="178" t="n"/>
      <c r="G272" s="178" t="n"/>
      <c r="H272" s="178" t="n"/>
      <c r="I272" s="178" t="n"/>
      <c r="J272" s="177" t="n"/>
      <c r="K272" s="178" t="n"/>
      <c r="L272" s="178" t="n"/>
      <c r="M272" s="178" t="n"/>
      <c r="N272" s="178" t="n"/>
      <c r="O272" s="178" t="n"/>
      <c r="P272" s="178" t="n"/>
      <c r="Q272" s="133" t="n"/>
      <c r="R272" s="133" t="n"/>
      <c r="S272" s="13" t="n"/>
      <c r="T272" s="13" t="n"/>
      <c r="U272" s="13" t="n"/>
      <c r="V272" s="13" t="n"/>
      <c r="W272" s="13" t="n"/>
      <c r="X272" s="13" t="n"/>
      <c r="Y272" s="13" t="n"/>
      <c r="Z272" s="13" t="n"/>
      <c r="AA272" s="13" t="n"/>
      <c r="AB272" s="13" t="n"/>
      <c r="AC272" s="13" t="n"/>
      <c r="AD272" s="13" t="n"/>
      <c r="AE272" s="13" t="n"/>
      <c r="AF272" s="13" t="n"/>
      <c r="AG272" s="13" t="n"/>
      <c r="AH272" s="13" t="n"/>
      <c r="AI272" s="13" t="n"/>
      <c r="AJ272" s="13" t="n"/>
      <c r="AK272" s="13" t="n"/>
      <c r="AL272" s="13" t="n"/>
      <c r="AM272" s="13" t="n"/>
      <c r="AN272" s="13" t="n"/>
      <c r="AO272" s="13" t="n"/>
      <c r="AP272" s="13" t="n"/>
      <c r="AQ272" s="13" t="n"/>
      <c r="AR272" s="13" t="n"/>
      <c r="AS272" s="13" t="n"/>
      <c r="AT272" s="13" t="n"/>
      <c r="AU272" s="13" t="n"/>
      <c r="AV272" s="13" t="n"/>
      <c r="AW272" s="13" t="n"/>
      <c r="AX272" s="13" t="n"/>
      <c r="AY272" s="13" t="n"/>
      <c r="AZ272" s="13" t="n"/>
      <c r="BA272" s="13" t="n"/>
      <c r="BB272" s="13" t="n"/>
    </row>
    <row outlineLevel="0" r="273">
      <c r="A273" s="13" t="n"/>
      <c r="B273" s="13" t="n"/>
      <c r="C273" s="13" t="n"/>
      <c r="D273" s="13" t="n"/>
      <c r="E273" s="13" t="n"/>
      <c r="F273" s="13" t="n"/>
      <c r="G273" s="13" t="n"/>
      <c r="H273" s="13" t="n"/>
      <c r="I273" s="13" t="n"/>
      <c r="J273" s="13" t="n"/>
      <c r="K273" s="13" t="n"/>
      <c r="L273" s="13" t="n"/>
      <c r="M273" s="13" t="n"/>
      <c r="N273" s="13" t="n"/>
      <c r="O273" s="13" t="n"/>
      <c r="P273" s="13" t="n"/>
      <c r="Q273" s="133" t="n"/>
      <c r="R273" s="133" t="n"/>
      <c r="S273" s="13" t="n"/>
      <c r="T273" s="13" t="n"/>
      <c r="U273" s="13" t="n"/>
      <c r="V273" s="13" t="n"/>
      <c r="W273" s="13" t="n"/>
      <c r="X273" s="13" t="n"/>
      <c r="Y273" s="13" t="n"/>
      <c r="Z273" s="13" t="n"/>
      <c r="AA273" s="13" t="n"/>
      <c r="AB273" s="13" t="n"/>
      <c r="AC273" s="13" t="n"/>
      <c r="AD273" s="13" t="n"/>
      <c r="AE273" s="13" t="n"/>
      <c r="AF273" s="13" t="n"/>
      <c r="AG273" s="13" t="n"/>
      <c r="AH273" s="13" t="n"/>
      <c r="AI273" s="13" t="n"/>
      <c r="AJ273" s="13" t="n"/>
      <c r="AK273" s="13" t="n"/>
      <c r="AL273" s="13" t="n"/>
      <c r="AM273" s="13" t="n"/>
      <c r="AN273" s="13" t="n"/>
      <c r="AO273" s="13" t="n"/>
      <c r="AP273" s="13" t="n"/>
      <c r="AQ273" s="13" t="n"/>
      <c r="AR273" s="13" t="n"/>
      <c r="AS273" s="13" t="n"/>
      <c r="AT273" s="13" t="n"/>
      <c r="AU273" s="13" t="n"/>
      <c r="AV273" s="13" t="n"/>
      <c r="AW273" s="13" t="n"/>
      <c r="AX273" s="13" t="n"/>
      <c r="AY273" s="13" t="n"/>
      <c r="AZ273" s="13" t="n"/>
      <c r="BA273" s="13" t="n"/>
      <c r="BB273" s="13" t="n"/>
    </row>
    <row outlineLevel="0" r="274">
      <c r="A274" s="182" t="n"/>
      <c r="B274" s="182" t="n"/>
      <c r="C274" s="182" t="n"/>
      <c r="D274" s="182" t="n"/>
      <c r="E274" s="182" t="n"/>
      <c r="F274" s="182" t="n"/>
      <c r="G274" s="182" t="n"/>
      <c r="H274" s="182" t="n"/>
      <c r="I274" s="182" t="n"/>
      <c r="J274" s="13" t="n"/>
      <c r="K274" s="13" t="n"/>
      <c r="L274" s="13" t="n"/>
      <c r="M274" s="13" t="n"/>
      <c r="N274" s="13" t="n"/>
      <c r="O274" s="13" t="n"/>
      <c r="P274" s="13" t="n"/>
      <c r="Q274" s="133" t="n"/>
      <c r="R274" s="133" t="n"/>
      <c r="S274" s="13" t="n"/>
      <c r="T274" s="13" t="n"/>
      <c r="U274" s="13" t="n"/>
      <c r="V274" s="13" t="n"/>
      <c r="W274" s="13" t="n"/>
      <c r="X274" s="13" t="n"/>
      <c r="Y274" s="13" t="n"/>
      <c r="Z274" s="13" t="n"/>
      <c r="AA274" s="13" t="n"/>
      <c r="AB274" s="13" t="n"/>
      <c r="AC274" s="13" t="n"/>
      <c r="AD274" s="13" t="n"/>
      <c r="AE274" s="13" t="n"/>
      <c r="AF274" s="13" t="n"/>
      <c r="AG274" s="13" t="n"/>
      <c r="AH274" s="13" t="n"/>
      <c r="AI274" s="13" t="n"/>
      <c r="AJ274" s="13" t="n"/>
      <c r="AK274" s="13" t="n"/>
      <c r="AL274" s="13" t="n"/>
      <c r="AM274" s="13" t="n"/>
      <c r="AN274" s="13" t="n"/>
      <c r="AO274" s="13" t="n"/>
      <c r="AP274" s="13" t="n"/>
      <c r="AQ274" s="13" t="n"/>
      <c r="AR274" s="13" t="n"/>
      <c r="AS274" s="13" t="n"/>
      <c r="AT274" s="13" t="n"/>
      <c r="AU274" s="13" t="n"/>
      <c r="AV274" s="13" t="n"/>
      <c r="AW274" s="13" t="n"/>
      <c r="AX274" s="13" t="n"/>
      <c r="AY274" s="13" t="n"/>
      <c r="AZ274" s="13" t="n"/>
      <c r="BA274" s="13" t="n"/>
      <c r="BB274" s="13" t="n"/>
    </row>
    <row outlineLevel="0" r="275">
      <c r="A275" s="182" t="n"/>
      <c r="B275" s="182" t="n"/>
      <c r="C275" s="182" t="n"/>
      <c r="D275" s="182" t="n"/>
      <c r="E275" s="182" t="n"/>
      <c r="F275" s="182" t="n"/>
      <c r="G275" s="182" t="n"/>
      <c r="H275" s="182" t="n"/>
      <c r="I275" s="182" t="n"/>
      <c r="J275" s="13" t="n"/>
      <c r="K275" s="13" t="n"/>
      <c r="L275" s="13" t="n"/>
      <c r="M275" s="13" t="n"/>
      <c r="N275" s="13" t="n"/>
      <c r="O275" s="13" t="n"/>
      <c r="P275" s="13" t="n"/>
      <c r="Q275" s="133" t="n"/>
      <c r="R275" s="133" t="n"/>
      <c r="S275" s="13" t="n"/>
      <c r="T275" s="13" t="n"/>
      <c r="U275" s="13" t="n"/>
      <c r="V275" s="13" t="n"/>
      <c r="W275" s="13" t="n"/>
      <c r="X275" s="13" t="n"/>
      <c r="Y275" s="13" t="n"/>
      <c r="Z275" s="13" t="n"/>
      <c r="AA275" s="13" t="n"/>
      <c r="AB275" s="13" t="n"/>
      <c r="AC275" s="13" t="n"/>
      <c r="AD275" s="13" t="n"/>
      <c r="AE275" s="13" t="n"/>
      <c r="AF275" s="13" t="n"/>
      <c r="AG275" s="13" t="n"/>
      <c r="AH275" s="13" t="n"/>
      <c r="AI275" s="13" t="n"/>
      <c r="AJ275" s="13" t="n"/>
      <c r="AK275" s="13" t="n"/>
      <c r="AL275" s="13" t="n"/>
      <c r="AM275" s="13" t="n"/>
      <c r="AN275" s="13" t="n"/>
      <c r="AO275" s="13" t="n"/>
      <c r="AP275" s="13" t="n"/>
      <c r="AQ275" s="13" t="n"/>
      <c r="AR275" s="13" t="n"/>
      <c r="AS275" s="13" t="n"/>
      <c r="AT275" s="13" t="n"/>
      <c r="AU275" s="13" t="n"/>
      <c r="AV275" s="13" t="n"/>
      <c r="AW275" s="13" t="n"/>
      <c r="AX275" s="13" t="n"/>
      <c r="AY275" s="13" t="n"/>
      <c r="AZ275" s="13" t="n"/>
      <c r="BA275" s="13" t="n"/>
      <c r="BB275" s="13" t="n"/>
    </row>
    <row outlineLevel="0" r="276">
      <c r="A276" s="182" t="n"/>
      <c r="B276" s="182" t="n"/>
      <c r="C276" s="182" t="n"/>
      <c r="D276" s="182" t="n"/>
      <c r="E276" s="182" t="n"/>
      <c r="F276" s="182" t="n"/>
      <c r="G276" s="182" t="n"/>
      <c r="H276" s="182" t="n"/>
      <c r="I276" s="182" t="n"/>
      <c r="J276" s="13" t="n"/>
      <c r="K276" s="13" t="n"/>
      <c r="L276" s="13" t="n"/>
      <c r="M276" s="13" t="n"/>
      <c r="N276" s="13" t="n"/>
      <c r="O276" s="13" t="n"/>
      <c r="P276" s="13" t="n"/>
      <c r="Q276" s="133" t="n"/>
      <c r="R276" s="133" t="n"/>
      <c r="S276" s="13" t="n"/>
      <c r="T276" s="13" t="n"/>
      <c r="U276" s="13" t="n"/>
      <c r="V276" s="13" t="n"/>
      <c r="W276" s="13" t="n"/>
      <c r="X276" s="13" t="n"/>
      <c r="Y276" s="13" t="n"/>
      <c r="Z276" s="13" t="n"/>
      <c r="AA276" s="13" t="n"/>
      <c r="AB276" s="13" t="n"/>
      <c r="AC276" s="13" t="n"/>
      <c r="AD276" s="13" t="n"/>
      <c r="AE276" s="13" t="n"/>
      <c r="AF276" s="13" t="n"/>
      <c r="AG276" s="13" t="n"/>
      <c r="AH276" s="13" t="n"/>
      <c r="AI276" s="13" t="n"/>
      <c r="AJ276" s="13" t="n"/>
      <c r="AK276" s="13" t="n"/>
      <c r="AL276" s="13" t="n"/>
      <c r="AM276" s="13" t="n"/>
      <c r="AN276" s="13" t="n"/>
      <c r="AO276" s="13" t="n"/>
      <c r="AP276" s="13" t="n"/>
      <c r="AQ276" s="13" t="n"/>
      <c r="AR276" s="13" t="n"/>
      <c r="AS276" s="13" t="n"/>
      <c r="AT276" s="13" t="n"/>
      <c r="AU276" s="13" t="n"/>
      <c r="AV276" s="13" t="n"/>
      <c r="AW276" s="13" t="n"/>
      <c r="AX276" s="13" t="n"/>
      <c r="AY276" s="13" t="n"/>
      <c r="AZ276" s="13" t="n"/>
      <c r="BA276" s="13" t="n"/>
      <c r="BB276" s="13" t="n"/>
    </row>
    <row outlineLevel="0" r="277">
      <c r="A277" s="182" t="n"/>
      <c r="B277" s="182" t="n"/>
      <c r="C277" s="182" t="n"/>
      <c r="D277" s="182" t="n"/>
      <c r="E277" s="182" t="n"/>
      <c r="F277" s="182" t="n"/>
      <c r="G277" s="182" t="n"/>
      <c r="H277" s="182" t="n"/>
      <c r="I277" s="182" t="n"/>
      <c r="J277" s="13" t="n"/>
      <c r="K277" s="13" t="n"/>
      <c r="L277" s="13" t="n"/>
      <c r="M277" s="13" t="n"/>
      <c r="N277" s="13" t="n"/>
      <c r="O277" s="13" t="n"/>
      <c r="P277" s="13" t="n"/>
      <c r="Q277" s="133" t="n"/>
      <c r="R277" s="133" t="n"/>
      <c r="S277" s="13" t="n"/>
      <c r="T277" s="13" t="n"/>
      <c r="U277" s="13" t="n"/>
      <c r="V277" s="13" t="n"/>
      <c r="W277" s="13" t="n"/>
      <c r="X277" s="13" t="n"/>
      <c r="Y277" s="13" t="n"/>
      <c r="Z277" s="13" t="n"/>
      <c r="AA277" s="13" t="n"/>
      <c r="AB277" s="13" t="n"/>
      <c r="AC277" s="13" t="n"/>
      <c r="AD277" s="13" t="n"/>
      <c r="AE277" s="13" t="n"/>
      <c r="AF277" s="13" t="n"/>
      <c r="AG277" s="13" t="n"/>
      <c r="AH277" s="13" t="n"/>
      <c r="AI277" s="13" t="n"/>
      <c r="AJ277" s="13" t="n"/>
      <c r="AK277" s="13" t="n"/>
      <c r="AL277" s="13" t="n"/>
      <c r="AM277" s="13" t="n"/>
      <c r="AN277" s="13" t="n"/>
      <c r="AO277" s="13" t="n"/>
      <c r="AP277" s="13" t="n"/>
      <c r="AQ277" s="13" t="n"/>
      <c r="AR277" s="13" t="n"/>
      <c r="AS277" s="13" t="n"/>
      <c r="AT277" s="13" t="n"/>
      <c r="AU277" s="13" t="n"/>
      <c r="AV277" s="13" t="n"/>
      <c r="AW277" s="13" t="n"/>
      <c r="AX277" s="13" t="n"/>
      <c r="AY277" s="13" t="n"/>
      <c r="AZ277" s="13" t="n"/>
      <c r="BA277" s="13" t="n"/>
      <c r="BB277" s="13" t="n"/>
    </row>
    <row outlineLevel="0" r="278">
      <c r="A278" s="182" t="n"/>
      <c r="B278" s="182" t="n"/>
      <c r="C278" s="182" t="n"/>
      <c r="D278" s="182" t="n"/>
      <c r="E278" s="182" t="n"/>
      <c r="F278" s="182" t="n"/>
      <c r="G278" s="182" t="n"/>
      <c r="H278" s="182" t="n"/>
      <c r="I278" s="182" t="n"/>
      <c r="J278" s="13" t="n"/>
      <c r="K278" s="13" t="n"/>
      <c r="L278" s="13" t="n"/>
      <c r="M278" s="13" t="n"/>
      <c r="N278" s="13" t="n"/>
      <c r="O278" s="13" t="n"/>
      <c r="P278" s="13" t="n"/>
      <c r="Q278" s="133" t="n"/>
      <c r="R278" s="133" t="n"/>
      <c r="S278" s="13" t="n"/>
      <c r="T278" s="13" t="n"/>
      <c r="U278" s="13" t="n"/>
      <c r="V278" s="13" t="n"/>
      <c r="W278" s="13" t="n"/>
      <c r="X278" s="13" t="n"/>
      <c r="Y278" s="13" t="n"/>
      <c r="Z278" s="13" t="n"/>
      <c r="AA278" s="13" t="n"/>
      <c r="AB278" s="13" t="n"/>
      <c r="AC278" s="13" t="n"/>
      <c r="AD278" s="13" t="n"/>
      <c r="AE278" s="13" t="n"/>
      <c r="AF278" s="13" t="n"/>
      <c r="AG278" s="13" t="n"/>
      <c r="AH278" s="13" t="n"/>
      <c r="AI278" s="13" t="n"/>
      <c r="AJ278" s="13" t="n"/>
      <c r="AK278" s="13" t="n"/>
      <c r="AL278" s="13" t="n"/>
      <c r="AM278" s="13" t="n"/>
      <c r="AN278" s="13" t="n"/>
      <c r="AO278" s="13" t="n"/>
      <c r="AP278" s="13" t="n"/>
      <c r="AQ278" s="13" t="n"/>
      <c r="AR278" s="13" t="n"/>
      <c r="AS278" s="13" t="n"/>
      <c r="AT278" s="13" t="n"/>
      <c r="AU278" s="13" t="n"/>
      <c r="AV278" s="13" t="n"/>
      <c r="AW278" s="13" t="n"/>
      <c r="AX278" s="13" t="n"/>
      <c r="AY278" s="13" t="n"/>
      <c r="AZ278" s="13" t="n"/>
      <c r="BA278" s="13" t="n"/>
      <c r="BB278" s="13" t="n"/>
    </row>
    <row outlineLevel="0" r="279">
      <c r="A279" s="182" t="n"/>
      <c r="B279" s="182" t="n"/>
      <c r="C279" s="182" t="n"/>
      <c r="D279" s="182" t="n"/>
      <c r="E279" s="182" t="n"/>
      <c r="F279" s="182" t="n"/>
      <c r="G279" s="182" t="n"/>
      <c r="H279" s="182" t="n"/>
      <c r="I279" s="182" t="n"/>
      <c r="J279" s="13" t="n"/>
      <c r="K279" s="13" t="n"/>
      <c r="L279" s="13" t="n"/>
      <c r="M279" s="13" t="n"/>
      <c r="N279" s="13" t="n"/>
      <c r="O279" s="13" t="n"/>
      <c r="P279" s="13" t="n"/>
      <c r="Q279" s="133" t="n"/>
      <c r="R279" s="133" t="n"/>
      <c r="S279" s="13" t="n"/>
      <c r="T279" s="13" t="n"/>
      <c r="U279" s="13" t="n"/>
      <c r="V279" s="13" t="n"/>
      <c r="W279" s="13" t="n"/>
      <c r="X279" s="13" t="n"/>
      <c r="Y279" s="13" t="n"/>
      <c r="Z279" s="13" t="n"/>
      <c r="AA279" s="13" t="n"/>
      <c r="AB279" s="13" t="n"/>
      <c r="AC279" s="13" t="n"/>
      <c r="AD279" s="13" t="n"/>
      <c r="AE279" s="13" t="n"/>
      <c r="AF279" s="13" t="n"/>
      <c r="AG279" s="13" t="n"/>
      <c r="AH279" s="13" t="n"/>
      <c r="AI279" s="13" t="n"/>
      <c r="AJ279" s="13" t="n"/>
      <c r="AK279" s="13" t="n"/>
      <c r="AL279" s="13" t="n"/>
      <c r="AM279" s="13" t="n"/>
      <c r="AN279" s="13" t="n"/>
      <c r="AO279" s="13" t="n"/>
      <c r="AP279" s="13" t="n"/>
      <c r="AQ279" s="13" t="n"/>
      <c r="AR279" s="13" t="n"/>
      <c r="AS279" s="13" t="n"/>
      <c r="AT279" s="13" t="n"/>
      <c r="AU279" s="13" t="n"/>
      <c r="AV279" s="13" t="n"/>
      <c r="AW279" s="13" t="n"/>
      <c r="AX279" s="13" t="n"/>
      <c r="AY279" s="13" t="n"/>
      <c r="AZ279" s="13" t="n"/>
      <c r="BA279" s="13" t="n"/>
      <c r="BB279" s="13" t="n"/>
    </row>
    <row outlineLevel="0" r="280">
      <c r="A280" s="182" t="n"/>
      <c r="B280" s="182" t="n"/>
      <c r="C280" s="182" t="n"/>
      <c r="D280" s="182" t="n"/>
      <c r="E280" s="182" t="n"/>
      <c r="F280" s="182" t="n"/>
      <c r="G280" s="182" t="n"/>
      <c r="H280" s="182" t="n"/>
      <c r="I280" s="182" t="n"/>
      <c r="J280" s="13" t="n"/>
      <c r="K280" s="13" t="n"/>
      <c r="L280" s="13" t="n"/>
      <c r="M280" s="13" t="n"/>
      <c r="N280" s="13" t="n"/>
      <c r="O280" s="13" t="n"/>
      <c r="P280" s="13" t="n"/>
      <c r="Q280" s="133" t="n"/>
      <c r="R280" s="133" t="n"/>
      <c r="S280" s="13" t="n"/>
      <c r="T280" s="13" t="n"/>
      <c r="U280" s="13" t="n"/>
      <c r="V280" s="13" t="n"/>
      <c r="W280" s="13" t="n"/>
      <c r="X280" s="13" t="n"/>
      <c r="Y280" s="13" t="n"/>
      <c r="Z280" s="13" t="n"/>
      <c r="AA280" s="13" t="n"/>
      <c r="AB280" s="13" t="n"/>
      <c r="AC280" s="13" t="n"/>
      <c r="AD280" s="13" t="n"/>
      <c r="AE280" s="13" t="n"/>
      <c r="AF280" s="13" t="n"/>
      <c r="AG280" s="13" t="n"/>
      <c r="AH280" s="13" t="n"/>
      <c r="AI280" s="13" t="n"/>
      <c r="AJ280" s="13" t="n"/>
      <c r="AK280" s="13" t="n"/>
      <c r="AL280" s="13" t="n"/>
      <c r="AM280" s="13" t="n"/>
      <c r="AN280" s="13" t="n"/>
      <c r="AO280" s="13" t="n"/>
      <c r="AP280" s="13" t="n"/>
      <c r="AQ280" s="13" t="n"/>
      <c r="AR280" s="13" t="n"/>
      <c r="AS280" s="13" t="n"/>
      <c r="AT280" s="13" t="n"/>
      <c r="AU280" s="13" t="n"/>
      <c r="AV280" s="13" t="n"/>
      <c r="AW280" s="13" t="n"/>
      <c r="AX280" s="13" t="n"/>
      <c r="AY280" s="13" t="n"/>
      <c r="AZ280" s="13" t="n"/>
      <c r="BA280" s="13" t="n"/>
      <c r="BB280" s="13" t="n"/>
    </row>
    <row outlineLevel="0" r="281">
      <c r="A281" s="182" t="n"/>
      <c r="B281" s="182" t="n"/>
      <c r="C281" s="182" t="n"/>
      <c r="D281" s="182" t="n"/>
      <c r="E281" s="182" t="n"/>
      <c r="F281" s="182" t="n"/>
      <c r="G281" s="182" t="n"/>
      <c r="H281" s="182" t="n"/>
      <c r="I281" s="182" t="n"/>
      <c r="J281" s="13" t="n"/>
      <c r="K281" s="13" t="n"/>
      <c r="L281" s="13" t="n"/>
      <c r="M281" s="13" t="n"/>
      <c r="N281" s="13" t="n"/>
      <c r="O281" s="13" t="n"/>
      <c r="P281" s="13" t="n"/>
      <c r="Q281" s="133" t="n"/>
      <c r="R281" s="133" t="n"/>
      <c r="S281" s="13" t="n"/>
      <c r="T281" s="13" t="n"/>
      <c r="U281" s="13" t="n"/>
      <c r="V281" s="13" t="n"/>
      <c r="W281" s="13" t="n"/>
      <c r="X281" s="13" t="n"/>
      <c r="Y281" s="13" t="n"/>
      <c r="Z281" s="13" t="n"/>
      <c r="AA281" s="13" t="n"/>
      <c r="AB281" s="13" t="n"/>
      <c r="AC281" s="13" t="n"/>
      <c r="AD281" s="13" t="n"/>
      <c r="AE281" s="13" t="n"/>
      <c r="AF281" s="13" t="n"/>
      <c r="AG281" s="13" t="n"/>
      <c r="AH281" s="13" t="n"/>
      <c r="AI281" s="13" t="n"/>
      <c r="AJ281" s="13" t="n"/>
      <c r="AK281" s="13" t="n"/>
      <c r="AL281" s="13" t="n"/>
      <c r="AM281" s="13" t="n"/>
      <c r="AN281" s="13" t="n"/>
      <c r="AO281" s="13" t="n"/>
      <c r="AP281" s="13" t="n"/>
      <c r="AQ281" s="13" t="n"/>
      <c r="AR281" s="13" t="n"/>
      <c r="AS281" s="13" t="n"/>
      <c r="AT281" s="13" t="n"/>
      <c r="AU281" s="13" t="n"/>
      <c r="AV281" s="13" t="n"/>
      <c r="AW281" s="13" t="n"/>
      <c r="AX281" s="13" t="n"/>
      <c r="AY281" s="13" t="n"/>
      <c r="AZ281" s="13" t="n"/>
      <c r="BA281" s="13" t="n"/>
      <c r="BB281" s="13" t="n"/>
    </row>
    <row outlineLevel="0" r="282">
      <c r="A282" s="182" t="n"/>
      <c r="B282" s="182" t="n"/>
      <c r="C282" s="182" t="n"/>
      <c r="D282" s="182" t="n"/>
      <c r="E282" s="182" t="n"/>
      <c r="F282" s="182" t="n"/>
      <c r="G282" s="182" t="n"/>
      <c r="H282" s="182" t="n"/>
      <c r="I282" s="182" t="n"/>
      <c r="J282" s="13" t="n"/>
      <c r="K282" s="13" t="n"/>
      <c r="L282" s="13" t="n"/>
      <c r="M282" s="13" t="n"/>
      <c r="N282" s="13" t="n"/>
      <c r="O282" s="13" t="n"/>
      <c r="P282" s="13" t="n"/>
      <c r="Q282" s="133" t="n"/>
      <c r="R282" s="133" t="n"/>
      <c r="S282" s="13" t="n"/>
      <c r="T282" s="13" t="n"/>
      <c r="U282" s="13" t="n"/>
      <c r="V282" s="13" t="n"/>
      <c r="W282" s="13" t="n"/>
      <c r="X282" s="13" t="n"/>
      <c r="Y282" s="13" t="n"/>
      <c r="Z282" s="13" t="n"/>
      <c r="AA282" s="13" t="n"/>
      <c r="AB282" s="13" t="n"/>
      <c r="AC282" s="13" t="n"/>
      <c r="AD282" s="13" t="n"/>
      <c r="AE282" s="13" t="n"/>
      <c r="AF282" s="13" t="n"/>
      <c r="AG282" s="13" t="n"/>
      <c r="AH282" s="13" t="n"/>
      <c r="AI282" s="13" t="n"/>
      <c r="AJ282" s="13" t="n"/>
      <c r="AK282" s="13" t="n"/>
      <c r="AL282" s="13" t="n"/>
      <c r="AM282" s="13" t="n"/>
      <c r="AN282" s="13" t="n"/>
      <c r="AO282" s="13" t="n"/>
      <c r="AP282" s="13" t="n"/>
      <c r="AQ282" s="13" t="n"/>
      <c r="AR282" s="13" t="n"/>
      <c r="AS282" s="13" t="n"/>
      <c r="AT282" s="13" t="n"/>
      <c r="AU282" s="13" t="n"/>
      <c r="AV282" s="13" t="n"/>
      <c r="AW282" s="13" t="n"/>
      <c r="AX282" s="13" t="n"/>
      <c r="AY282" s="13" t="n"/>
      <c r="AZ282" s="13" t="n"/>
      <c r="BA282" s="13" t="n"/>
      <c r="BB282" s="13" t="n"/>
    </row>
    <row outlineLevel="0" r="283">
      <c r="A283" s="182" t="n"/>
      <c r="B283" s="182" t="n"/>
      <c r="C283" s="182" t="n"/>
      <c r="D283" s="182" t="n"/>
      <c r="E283" s="182" t="n"/>
      <c r="F283" s="182" t="n"/>
      <c r="G283" s="182" t="n"/>
      <c r="H283" s="182" t="n"/>
      <c r="I283" s="182" t="n"/>
      <c r="J283" s="13" t="n"/>
      <c r="K283" s="13" t="n"/>
      <c r="L283" s="13" t="n"/>
      <c r="M283" s="13" t="n"/>
      <c r="N283" s="13" t="n"/>
      <c r="O283" s="13" t="n"/>
      <c r="P283" s="13" t="n"/>
      <c r="Q283" s="133" t="n"/>
      <c r="R283" s="133" t="n"/>
      <c r="S283" s="13" t="n"/>
      <c r="T283" s="13" t="n"/>
      <c r="U283" s="13" t="n"/>
      <c r="V283" s="13" t="n"/>
      <c r="W283" s="13" t="n"/>
      <c r="X283" s="13" t="n"/>
      <c r="Y283" s="13" t="n"/>
      <c r="Z283" s="13" t="n"/>
      <c r="AA283" s="13" t="n"/>
      <c r="AB283" s="13" t="n"/>
      <c r="AC283" s="13" t="n"/>
      <c r="AD283" s="13" t="n"/>
      <c r="AE283" s="13" t="n"/>
      <c r="AF283" s="13" t="n"/>
      <c r="AG283" s="13" t="n"/>
      <c r="AH283" s="13" t="n"/>
      <c r="AI283" s="13" t="n"/>
      <c r="AJ283" s="13" t="n"/>
      <c r="AK283" s="13" t="n"/>
      <c r="AL283" s="13" t="n"/>
      <c r="AM283" s="13" t="n"/>
      <c r="AN283" s="13" t="n"/>
      <c r="AO283" s="13" t="n"/>
      <c r="AP283" s="13" t="n"/>
      <c r="AQ283" s="13" t="n"/>
      <c r="AR283" s="13" t="n"/>
      <c r="AS283" s="13" t="n"/>
      <c r="AT283" s="13" t="n"/>
      <c r="AU283" s="13" t="n"/>
      <c r="AV283" s="13" t="n"/>
      <c r="AW283" s="13" t="n"/>
      <c r="AX283" s="13" t="n"/>
      <c r="AY283" s="13" t="n"/>
      <c r="AZ283" s="13" t="n"/>
      <c r="BA283" s="13" t="n"/>
      <c r="BB283" s="13" t="n"/>
    </row>
    <row outlineLevel="0" r="284">
      <c r="A284" s="182" t="n"/>
      <c r="B284" s="182" t="n"/>
      <c r="C284" s="182" t="n"/>
      <c r="D284" s="182" t="n"/>
      <c r="E284" s="182" t="n"/>
      <c r="F284" s="182" t="n"/>
      <c r="G284" s="182" t="n"/>
      <c r="H284" s="182" t="n"/>
      <c r="I284" s="182" t="n"/>
      <c r="J284" s="13" t="n"/>
      <c r="K284" s="13" t="n"/>
      <c r="L284" s="13" t="n"/>
      <c r="M284" s="13" t="n"/>
      <c r="N284" s="13" t="n"/>
      <c r="O284" s="13" t="n"/>
      <c r="P284" s="13" t="n"/>
      <c r="Q284" s="133" t="n"/>
      <c r="R284" s="133" t="n"/>
      <c r="S284" s="13" t="n"/>
      <c r="T284" s="13" t="n"/>
      <c r="U284" s="13" t="n"/>
      <c r="V284" s="13" t="n"/>
      <c r="W284" s="13" t="n"/>
      <c r="X284" s="13" t="n"/>
      <c r="Y284" s="13" t="n"/>
      <c r="Z284" s="13" t="n"/>
      <c r="AA284" s="13" t="n"/>
      <c r="AB284" s="13" t="n"/>
      <c r="AC284" s="13" t="n"/>
      <c r="AD284" s="13" t="n"/>
      <c r="AE284" s="13" t="n"/>
      <c r="AF284" s="13" t="n"/>
      <c r="AG284" s="13" t="n"/>
      <c r="AH284" s="13" t="n"/>
      <c r="AI284" s="13" t="n"/>
      <c r="AJ284" s="13" t="n"/>
      <c r="AK284" s="13" t="n"/>
      <c r="AL284" s="13" t="n"/>
      <c r="AM284" s="13" t="n"/>
      <c r="AN284" s="13" t="n"/>
      <c r="AO284" s="13" t="n"/>
      <c r="AP284" s="13" t="n"/>
      <c r="AQ284" s="13" t="n"/>
      <c r="AR284" s="13" t="n"/>
      <c r="AS284" s="13" t="n"/>
      <c r="AT284" s="13" t="n"/>
      <c r="AU284" s="13" t="n"/>
      <c r="AV284" s="13" t="n"/>
      <c r="AW284" s="13" t="n"/>
      <c r="AX284" s="13" t="n"/>
      <c r="AY284" s="13" t="n"/>
      <c r="AZ284" s="13" t="n"/>
      <c r="BA284" s="13" t="n"/>
      <c r="BB284" s="13" t="n"/>
    </row>
    <row outlineLevel="0" r="285">
      <c r="A285" s="13" t="n"/>
      <c r="B285" s="13" t="n"/>
      <c r="C285" s="13" t="n"/>
      <c r="D285" s="13" t="n"/>
      <c r="E285" s="13" t="n"/>
      <c r="F285" s="13" t="n"/>
      <c r="G285" s="13" t="n"/>
      <c r="H285" s="13" t="n"/>
      <c r="I285" s="13" t="n"/>
      <c r="J285" s="13" t="n"/>
      <c r="K285" s="13" t="n"/>
      <c r="L285" s="13" t="n"/>
      <c r="M285" s="13" t="n"/>
      <c r="N285" s="13" t="n"/>
      <c r="O285" s="13" t="n"/>
      <c r="P285" s="13" t="n"/>
      <c r="Q285" s="133" t="n"/>
      <c r="R285" s="133" t="n"/>
      <c r="S285" s="13" t="n"/>
      <c r="T285" s="13" t="n"/>
      <c r="U285" s="13" t="n"/>
      <c r="V285" s="13" t="n"/>
      <c r="W285" s="13" t="n"/>
      <c r="X285" s="13" t="n"/>
      <c r="Y285" s="13" t="n"/>
      <c r="Z285" s="13" t="n"/>
      <c r="AA285" s="13" t="n"/>
      <c r="AB285" s="13" t="n"/>
      <c r="AC285" s="13" t="n"/>
      <c r="AD285" s="13" t="n"/>
      <c r="AE285" s="13" t="n"/>
      <c r="AF285" s="13" t="n"/>
      <c r="AG285" s="13" t="n"/>
      <c r="AH285" s="13" t="n"/>
      <c r="AI285" s="13" t="n"/>
      <c r="AJ285" s="13" t="n"/>
      <c r="AK285" s="13" t="n"/>
      <c r="AL285" s="13" t="n"/>
      <c r="AM285" s="13" t="n"/>
      <c r="AN285" s="13" t="n"/>
      <c r="AO285" s="13" t="n"/>
      <c r="AP285" s="13" t="n"/>
      <c r="AQ285" s="13" t="n"/>
      <c r="AR285" s="13" t="n"/>
      <c r="AS285" s="13" t="n"/>
      <c r="AT285" s="13" t="n"/>
      <c r="AU285" s="13" t="n"/>
      <c r="AV285" s="13" t="n"/>
      <c r="AW285" s="13" t="n"/>
      <c r="AX285" s="13" t="n"/>
      <c r="AY285" s="13" t="n"/>
      <c r="AZ285" s="13" t="n"/>
      <c r="BA285" s="13" t="n"/>
      <c r="BB285" s="13" t="n"/>
    </row>
  </sheetData>
  <mergeCells count="28">
    <mergeCell ref="A1:Q1"/>
    <mergeCell ref="A6:Q6"/>
    <mergeCell ref="A8:Q8"/>
    <mergeCell ref="A9:H9"/>
    <mergeCell ref="A10:A11"/>
    <mergeCell ref="B10:B11"/>
    <mergeCell ref="Z6:AG6"/>
    <mergeCell ref="Z7:AG7"/>
    <mergeCell ref="AB9:AG9"/>
    <mergeCell ref="N2:Q5"/>
    <mergeCell ref="P7:Q7"/>
    <mergeCell ref="S9:X9"/>
    <mergeCell ref="Y12:Z14"/>
    <mergeCell ref="A43:Q43"/>
    <mergeCell ref="Y69:Z69"/>
    <mergeCell ref="Y15:Z16"/>
    <mergeCell ref="Y31:Z32"/>
    <mergeCell ref="Y125:Z125"/>
    <mergeCell ref="A88:Q88"/>
    <mergeCell ref="Y127:Z127"/>
    <mergeCell ref="A130:Q130"/>
    <mergeCell ref="P187:Q187"/>
    <mergeCell ref="A190:A191"/>
    <mergeCell ref="A188:M188"/>
    <mergeCell ref="B190:B191"/>
    <mergeCell ref="S192:V194"/>
    <mergeCell ref="A175:Q175"/>
    <mergeCell ref="A223:Q223"/>
  </mergeCells>
  <pageMargins bottom="0.59055113792419434" footer="0.19685038924217224" header="0.19685038924217224" left="0.59055113792419434" right="0.59055113792419434" top="0.59055113792419434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2026-06-25T16:54:49Z</dcterms:created>
  <dcterms:modified xsi:type="dcterms:W3CDTF">2026-06-26T15:06:13Z</dcterms:modified>
</cp:coreProperties>
</file>