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<sst xmlns="http://schemas.openxmlformats.org/spreadsheetml/2006/main" xmlns:a="http://schemas.openxmlformats.org/drawingml/2006/main" xmlns:a15="http://schemas.microsoft.com/office/drawing/2012/main" xmlns:asvg="http://schemas.microsoft.com/office/drawing/2016/SVG/main" xmlns:c="http://schemas.openxmlformats.org/drawingml/2006/chart" xmlns:co="http://ncloudtech.com" xmlns:co-ooxml="http://ncloudtech.com/ooxml" xmlns:m="http://schemas.openxmlformats.org/officeDocument/2006/math" xmlns:mc="http://schemas.openxmlformats.org/markup-compatibility/2006" xmlns:o="urn:schemas-microsoft-com:office:office" xmlns:p="http://schemas.openxmlformats.org/presentationml/2006/main" xmlns:pic="http://schemas.openxmlformats.org/drawingml/2006/picture" xmlns:r="http://schemas.openxmlformats.org/officeDocument/2006/relationships" xmlns:s="http://schemas.openxmlformats.org/officeDocument/2006/sharedTypes" xmlns:sl="http://schemas.openxmlformats.org/schemaLibrary/2006/main" xmlns:v="urn:schemas-microsoft-com:vml" xmlns:w="http://schemas.openxmlformats.org/wordprocessingml/2006/main" xmlns:w10="urn:schemas-microsoft-com:office:word" xmlns:w14="http://schemas.microsoft.com/office/word/2010/wordml" xmlns:w15="http://schemas.microsoft.com/office/word/2012/wordml" xmlns:wp="http://schemas.openxmlformats.org/drawingml/2006/wordprocessingDrawing" xmlns:wpg="http://schemas.microsoft.com/office/word/2010/wordprocessingGroup" xmlns:wps="http://schemas.microsoft.com/office/word/2010/wordprocessingShape" xmlns:x="urn:schemas-microsoft-com:office:excel" xmlns:x12ac="http://schemas.microsoft.com/office/spreadsheetml/2011/1/ac" xmlns:x14="http://schemas.microsoft.com/office/spreadsheetml/2009/9/main" xmlns:xdr="http://schemas.openxmlformats.org/drawingml/2006/spreadsheetDrawing" xmlns:xm="http://schemas.microsoft.com/office/excel/2006/main" mc:Ignorable="co co-ooxml w14 x14 w15">
  <si>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false"/>
        <sz val="12"/>
      </rPr>
      <t xml:space="preserve">    кредиты иностранных банков</t>
    </r>
  </si>
  <si>
    <r>
      <rPr>
        <rFont val="Times New Roman"/>
        <b val="false"/>
        <sz val="12"/>
      </rPr>
      <t>Объем инвестиций в основной капитал, за исключением инвестиций инфраструктурных монополий (федеральные проекты) и бюджетных ассигнований федерального бюджета</t>
    </r>
  </si>
  <si>
    <r>
      <rPr>
        <rFont val="Times New Roman"/>
        <b val="false"/>
        <sz val="12"/>
      </rPr>
      <t>млн рублей</t>
    </r>
  </si>
  <si>
    <r>
      <rPr>
        <rFont val="Times New Roman"/>
        <b val="false"/>
        <sz val="12"/>
      </rPr>
      <t>млн рублей</t>
    </r>
  </si>
  <si>
    <r>
      <rPr>
        <rFont val="Times New Roman"/>
        <b val="false"/>
        <i val="false"/>
        <strike val="false"/>
        <color rgb="000000" tint="0"/>
        <sz val="16"/>
      </rPr>
      <t xml:space="preserve">Приложение № 4                                                  к постановлению                                        Администрации города Батайска                                                   от  </t>
    </r>
    <r>
      <rPr>
        <rFont val="Times New Roman"/>
        <b val="false"/>
        <i val="false"/>
        <strike val="false"/>
        <color rgb="000000" tint="0"/>
        <sz val="16"/>
        <u val="single"/>
      </rPr>
      <t xml:space="preserve">                      </t>
    </r>
    <r>
      <rPr>
        <rFont val="Times New Roman"/>
        <b val="false"/>
        <i val="false"/>
        <strike val="false"/>
        <color rgb="000000" tint="0"/>
        <sz val="16"/>
        <u val="none"/>
      </rPr>
      <t xml:space="preserve"> </t>
    </r>
    <r>
      <rPr>
        <rFont val="Times New Roman"/>
        <b val="false"/>
        <i val="false"/>
        <strike val="false"/>
        <color rgb="000000" tint="0"/>
        <sz val="16"/>
      </rPr>
      <t>№</t>
    </r>
    <r>
      <rPr>
        <rFont val="Times New Roman"/>
        <b val="false"/>
        <i val="false"/>
        <strike val="false"/>
        <color rgb="000000" tint="0"/>
        <sz val="16"/>
        <u val="single"/>
      </rPr>
      <t xml:space="preserve">                 </t>
    </r>
    <r>
      <rPr>
        <rFont val="Times New Roman"/>
        <b val="false"/>
        <i val="false"/>
        <strike val="false"/>
        <color rgb="000000" tint="0"/>
        <sz val="16"/>
        <u val="single"/>
      </rPr>
      <t>.</t>
    </r>
  </si>
  <si>
    <t>Вводится Исполнителем или вычисляется автоматически как разность показателя "Инвестиции в основной капитал" и Привлеченных средств из федерального бюджета</t>
  </si>
  <si>
    <r>
      <rPr>
        <rFont val="Times New Roman"/>
        <b val="false"/>
        <sz val="12"/>
      </rPr>
      <t xml:space="preserve">  Заемные средства других организаций</t>
    </r>
  </si>
  <si>
    <r>
      <rPr>
        <rFont val="Times New Roman"/>
        <b val="false"/>
        <sz val="12"/>
      </rPr>
      <t>млн рублей</t>
    </r>
  </si>
  <si>
    <r>
      <rPr>
        <rFont val="Times New Roman"/>
        <b val="false"/>
        <i val="true"/>
        <sz val="12"/>
      </rPr>
      <t xml:space="preserve">   Темп роста (индекс роста) физического объема инвестиций в основной капитал, за исключением инвестиций инфраструктурных монополий (федеральные проекты) и бюджетных ассигнований федерального бюджета. (2020 год – базовое значение)</t>
    </r>
  </si>
  <si>
    <r>
      <rPr>
        <rFont val="Times New Roman"/>
        <b val="false"/>
        <i val="true"/>
        <sz val="12"/>
      </rPr>
      <t xml:space="preserve">% г/2020
</t>
    </r>
    <r>
      <rPr>
        <rFont val="Times New Roman"/>
        <b val="false"/>
        <i val="true"/>
        <sz val="12"/>
      </rPr>
      <t>(2020 год – базовое значение)</t>
    </r>
  </si>
  <si>
    <r>
      <t xml:space="preserve">Ячейки, отмеченные </t>
    </r>
    <r>
      <rPr>
        <rFont val="Times New Roman"/>
        <b val="true"/>
        <i val="true"/>
        <color rgb="000000" tint="0"/>
        <sz val="12"/>
      </rPr>
      <t>голубым</t>
    </r>
    <r>
      <rPr>
        <rFont val="Times New Roman"/>
        <color rgb="000000" tint="0"/>
        <sz val="12"/>
      </rPr>
      <t xml:space="preserve"> цветом</t>
    </r>
  </si>
  <si>
    <t>Доступные для заполнения ячейки</t>
  </si>
  <si>
    <t>Сведения из базы данных, сформированной по итогам прогнозирования в 2025 году</t>
  </si>
  <si>
    <r>
      <rPr>
        <rFont val="Times New Roman"/>
        <b val="false"/>
        <sz val="12"/>
      </rPr>
      <t>Показатели</t>
    </r>
  </si>
  <si>
    <r>
      <rPr>
        <rFont val="Times New Roman"/>
        <b val="false"/>
        <sz val="12"/>
      </rPr>
      <t>Единица измерения</t>
    </r>
  </si>
  <si>
    <r>
      <rPr>
        <rFont val="Times New Roman"/>
        <b val="false"/>
        <sz val="12"/>
      </rPr>
      <t xml:space="preserve">  Бюджетные средства, в том числе:</t>
    </r>
  </si>
  <si>
    <r>
      <rPr>
        <rFont val="Times New Roman"/>
        <b val="false"/>
        <sz val="12"/>
      </rPr>
      <t>млн рублей</t>
    </r>
  </si>
  <si>
    <r>
      <t xml:space="preserve">Ячейки, отмеченные </t>
    </r>
    <r>
      <rPr>
        <rFont val="Times New Roman"/>
        <b val="true"/>
        <i val="true"/>
        <sz val="12"/>
      </rPr>
      <t>белым</t>
    </r>
    <r>
      <rPr>
        <rFont val="Times New Roman"/>
        <sz val="12"/>
      </rPr>
      <t xml:space="preserve"> цветом</t>
    </r>
  </si>
  <si>
    <t>Недоступные для заполнения ячейки</t>
  </si>
  <si>
    <t>Рассчитывается как сумма по видам источников бюджетных средств</t>
  </si>
  <si>
    <r>
      <rPr>
        <rFont val="Times New Roman"/>
        <b val="false"/>
        <i val="true"/>
        <sz val="12"/>
      </rPr>
      <t xml:space="preserve">   Индекс-дефлятор (накопленный)</t>
    </r>
  </si>
  <si>
    <r>
      <rPr>
        <rFont val="Times New Roman"/>
        <b val="false"/>
        <i val="true"/>
        <sz val="12"/>
      </rPr>
      <t xml:space="preserve">% г/2020
</t>
    </r>
    <r>
      <rPr>
        <rFont val="Times New Roman"/>
        <b val="false"/>
        <i val="true"/>
        <sz val="12"/>
      </rPr>
      <t>(2020 год – базовое значение)</t>
    </r>
  </si>
  <si>
    <r>
      <rPr>
        <rFont val="Times New Roman"/>
        <b val="false"/>
        <sz val="14"/>
      </rPr>
      <t>IV Инвестиции</t>
    </r>
  </si>
  <si>
    <r>
      <rPr>
        <rFont val="Times New Roman"/>
        <b val="false"/>
        <sz val="12"/>
      </rPr>
      <t>отчет</t>
    </r>
  </si>
  <si>
    <r>
      <rPr>
        <rFont val="Times New Roman"/>
        <b val="false"/>
        <sz val="12"/>
      </rPr>
      <t>отчет</t>
    </r>
  </si>
  <si>
    <r>
      <rPr>
        <rFont val="Times New Roman"/>
        <b val="false"/>
        <sz val="12"/>
      </rPr>
      <t xml:space="preserve">    федеральный бюджет</t>
    </r>
  </si>
  <si>
    <r>
      <rPr>
        <rFont val="Times New Roman"/>
        <b val="false"/>
        <sz val="12"/>
      </rPr>
      <t>отчет</t>
    </r>
  </si>
  <si>
    <r>
      <rPr>
        <rFont val="Times New Roman"/>
        <b val="false"/>
        <sz val="12"/>
      </rPr>
      <t>млн рублей</t>
    </r>
  </si>
  <si>
    <r>
      <rPr>
        <rFont val="Times New Roman"/>
        <b val="false"/>
        <sz val="12"/>
      </rPr>
      <t>отчет</t>
    </r>
  </si>
  <si>
    <r>
      <rPr>
        <rFont val="Times New Roman"/>
        <b val="false"/>
        <sz val="12"/>
      </rPr>
      <t>отчет</t>
    </r>
  </si>
  <si>
    <r>
      <rPr>
        <rFont val="Times New Roman"/>
        <b val="false"/>
        <sz val="12"/>
      </rPr>
      <t>отчет</t>
    </r>
  </si>
  <si>
    <r>
      <rPr>
        <rFont val="Times New Roman"/>
        <b val="false"/>
        <sz val="12"/>
      </rPr>
      <t>оценка</t>
    </r>
  </si>
  <si>
    <r>
      <rPr>
        <rFont val="Times New Roman"/>
        <b val="false"/>
        <sz val="12"/>
      </rPr>
      <t>прогноз</t>
    </r>
  </si>
  <si>
    <r>
      <rPr>
        <rFont val="Times New Roman"/>
        <b val="false"/>
        <sz val="12"/>
      </rPr>
      <t>прогноз</t>
    </r>
  </si>
  <si>
    <r>
      <rPr>
        <rFont val="Times New Roman"/>
        <b val="false"/>
        <sz val="12"/>
      </rPr>
      <t>прогноз</t>
    </r>
  </si>
  <si>
    <t>отчет</t>
  </si>
  <si>
    <t>Обозначения ячеек:</t>
  </si>
  <si>
    <t>оценка</t>
  </si>
  <si>
    <t>прогноз</t>
  </si>
  <si>
    <r>
      <rPr>
        <rFont val="Times New Roman"/>
        <b val="false"/>
        <sz val="12"/>
      </rPr>
      <t>Инвестиции в основной капитал</t>
    </r>
  </si>
  <si>
    <r>
      <rPr>
        <rFont val="Times New Roman"/>
        <b val="false"/>
        <sz val="12"/>
      </rPr>
      <t>млн рублей</t>
    </r>
  </si>
  <si/>
  <si>
    <r>
      <rPr>
        <rFont val="Times New Roman"/>
        <b val="false"/>
        <sz val="12"/>
      </rPr>
      <t>Инвестиции в основной капитал без бюджетных средств</t>
    </r>
  </si>
  <si>
    <r>
      <rPr>
        <rFont val="Times New Roman"/>
        <b val="false"/>
        <sz val="12"/>
      </rPr>
      <t>млн рублей</t>
    </r>
  </si>
  <si>
    <r>
      <rPr>
        <rFont val="Times New Roman"/>
        <b val="false"/>
        <i val="true"/>
        <sz val="12"/>
      </rPr>
      <t xml:space="preserve">  Индекс-дефлятор</t>
    </r>
  </si>
  <si>
    <r>
      <rPr>
        <rFont val="Times New Roman"/>
        <b val="false"/>
        <i val="true"/>
        <sz val="12"/>
      </rPr>
      <t>% г/г</t>
    </r>
  </si>
  <si>
    <r>
      <rPr>
        <rFont val="Times New Roman"/>
        <b val="false"/>
        <i val="true"/>
        <sz val="12"/>
      </rPr>
      <t xml:space="preserve">   Темп роста объема инвестиций в основной капитал (в сопоставимых ценах)</t>
    </r>
  </si>
  <si>
    <r>
      <rPr>
        <rFont val="Times New Roman"/>
        <b val="false"/>
        <i val="true"/>
        <sz val="12"/>
      </rPr>
      <t>% г/г</t>
    </r>
  </si>
  <si>
    <r>
      <rPr>
        <rFont val="Times New Roman"/>
        <b val="false"/>
        <sz val="12"/>
      </rPr>
      <t xml:space="preserve">    бюджеты субъектов РФ</t>
    </r>
  </si>
  <si>
    <r>
      <rPr>
        <rFont val="Times New Roman"/>
        <b val="false"/>
        <sz val="12"/>
      </rPr>
      <t>млн рублей</t>
    </r>
  </si>
  <si>
    <r>
      <rPr>
        <rFont val="Times New Roman"/>
        <b val="false"/>
        <sz val="12"/>
      </rPr>
      <t>Инвестиции в основной капитал по источникам финансирования (без субъектов малого предпринимательства и объема инвестиций не наблюдаемых прямыми статистическими методами)</t>
    </r>
  </si>
  <si>
    <r>
      <rPr>
        <rFont val="Times New Roman"/>
        <b val="false"/>
        <sz val="12"/>
      </rPr>
      <t>млн рублей</t>
    </r>
  </si>
  <si>
    <r>
      <rPr>
        <rFont val="Times New Roman"/>
        <b val="false"/>
        <i val="true"/>
        <sz val="12"/>
      </rPr>
      <t xml:space="preserve">   Темп роста объема инвестиций в основной капитал без бюджетных средств (в сопоставимых ценах)</t>
    </r>
  </si>
  <si>
    <r>
      <rPr>
        <rFont val="Times New Roman"/>
        <b val="false"/>
        <i val="true"/>
        <sz val="12"/>
      </rPr>
      <t>% г/г</t>
    </r>
  </si>
  <si>
    <r>
      <rPr>
        <rFont val="Times New Roman"/>
        <b val="false"/>
        <sz val="12"/>
      </rPr>
      <t>х</t>
    </r>
  </si>
  <si>
    <t>Рассчитывается как сумма собственных и привлеченных средств</t>
  </si>
  <si>
    <r>
      <rPr>
        <rFont val="Times New Roman"/>
        <b val="false"/>
        <sz val="12"/>
      </rPr>
      <t xml:space="preserve">    из местных бюджетов</t>
    </r>
  </si>
  <si>
    <r>
      <rPr>
        <rFont val="Times New Roman"/>
        <b val="false"/>
        <sz val="12"/>
      </rPr>
      <t>млн рублей</t>
    </r>
  </si>
  <si>
    <r>
      <rPr>
        <rFont val="Times New Roman"/>
        <b val="false"/>
        <sz val="12"/>
      </rPr>
      <t>Собственные средства</t>
    </r>
  </si>
  <si>
    <r>
      <rPr>
        <rFont val="Times New Roman"/>
        <b val="false"/>
        <sz val="12"/>
      </rPr>
      <t>млн рублей</t>
    </r>
  </si>
  <si>
    <r>
      <rPr>
        <rFont val="Times New Roman"/>
        <b val="false"/>
        <sz val="12"/>
      </rPr>
      <t>Прочие</t>
    </r>
  </si>
  <si>
    <r>
      <rPr>
        <rFont val="Times New Roman"/>
        <b val="false"/>
        <sz val="12"/>
      </rPr>
      <t>млн рублей</t>
    </r>
  </si>
  <si>
    <t>х</t>
  </si>
  <si>
    <r>
      <rPr>
        <rFont val="Times New Roman"/>
        <b val="false"/>
        <sz val="12"/>
      </rPr>
      <t>Привлеченные средства, из них:</t>
    </r>
  </si>
  <si>
    <r>
      <rPr>
        <rFont val="Times New Roman"/>
        <b val="false"/>
        <sz val="12"/>
      </rPr>
      <t>млн рублей</t>
    </r>
  </si>
  <si>
    <r>
      <rPr>
        <rFont val="Times New Roman"/>
        <b val="false"/>
        <sz val="12"/>
      </rPr>
      <t xml:space="preserve">  Кредиты банков, в том числе:</t>
    </r>
  </si>
  <si>
    <r>
      <rPr>
        <rFont val="Times New Roman"/>
        <b val="false"/>
        <sz val="12"/>
      </rPr>
      <t>млн рублей</t>
    </r>
  </si>
  <si>
    <t>Рассчитывается как сумма по видам источников привлеченных средств. Доступно для введения вручную.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</si>
</sst>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#,##0.000" formatCode="#,##0.000" numFmtId="1001"/>
    <numFmt co:extendedFormatCode="General" formatCode="General" numFmtId="1000"/>
    <numFmt co:extendedFormatCode="#,##0.0" formatCode="#,##0.0" numFmtId="1003"/>
    <numFmt co:extendedFormatCode="General" formatCode="General" numFmtId="1002"/>
  </numFmts>
  <fonts count="22">
    <font>
      <name val="Calibri"/>
      <sz val="11"/>
    </font>
    <font>
      <name val="XO Thames"/>
      <sz val="12"/>
    </font>
    <font>
      <name val="Times New Roman"/>
      <b val="false"/>
      <sz val="10"/>
    </font>
    <font>
      <name val="Times New Roman"/>
      <b val="true"/>
      <sz val="10"/>
    </font>
    <font>
      <name val="Times New Roman"/>
      <b val="false"/>
      <sz val="12"/>
    </font>
    <font>
      <name val="Arial Cyr"/>
      <sz val="10"/>
    </font>
    <font>
      <name val="Times New Roman"/>
      <b val="true"/>
      <sz val="14"/>
    </font>
    <font>
      <name val="Times New Roman"/>
      <sz val="10"/>
    </font>
    <font>
      <name val="Times New Roman"/>
      <b val="false"/>
      <color rgb="000000" tint="0"/>
      <sz val="12"/>
    </font>
    <font>
      <name val="Times New Roman"/>
      <b val="false"/>
      <i val="false"/>
      <strike val="false"/>
      <color rgb="000000" tint="0"/>
      <sz val="10"/>
    </font>
    <font>
      <name val="Times New Roman"/>
      <b val="false"/>
      <i val="true"/>
      <sz val="12"/>
    </font>
    <font>
      <name val="Times New Roman"/>
      <color rgb="000000" tint="0"/>
      <sz val="12"/>
    </font>
    <font>
      <name val="Times New Roman"/>
      <sz val="11"/>
    </font>
    <font>
      <name val="Times New Roman"/>
      <b val="true"/>
      <color rgb="C00000" tint="0"/>
      <sz val="10"/>
    </font>
    <font>
      <name val="XO Thames"/>
      <b val="false"/>
      <sz val="12"/>
    </font>
    <font>
      <name val="Times New Roman"/>
      <b val="false"/>
      <color theme="1" tint="0.249977111117893"/>
      <sz val="12"/>
    </font>
    <font>
      <name val="Times New Roman"/>
      <sz val="12"/>
    </font>
    <font>
      <name val="Times New Roman"/>
      <b val="true"/>
      <sz val="12"/>
    </font>
    <font>
      <name val="Times New Roman"/>
      <b val="false"/>
      <sz val="14"/>
    </font>
    <font>
      <name val="Times New Roman"/>
      <sz val="16"/>
    </font>
    <font>
      <name val="Times New Roman"/>
      <color theme="0" tint="-0.34998626667073585"/>
      <sz val="12"/>
    </font>
    <font>
      <name val="Times New Roman "/>
      <sz val="1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</patternFill>
    </fill>
    <fill>
      <patternFill patternType="solid">
        <fgColor rgb="FFC000" tint="0"/>
      </patternFill>
    </fill>
  </fills>
  <borders count="4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</borders>
  <cellStyleXfs count="1">
    <xf applyBorder="false" applyFill="false" applyFont="false" borderId="0" fillId="0" fontId="1" numFmtId="0" quotePrefix="false"/>
  </cellStyleXfs>
  <cellXfs count="95">
    <xf applyBorder="false" applyFill="false" applyFont="false" borderId="0" fillId="0" fontId="1" numFmtId="0" quotePrefix="false"/>
    <xf applyAlignment="true" applyBorder="false" applyFill="false" applyFont="false" borderId="0" fillId="0" fontId="1" numFmtId="0" quotePrefix="false">
      <alignment horizontal="left"/>
    </xf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left"/>
      <protection locked="false"/>
    </xf>
    <xf applyBorder="false" applyFill="false" applyFont="true" applyNumberFormat="true" borderId="0" fillId="0" fontId="3" numFmtId="1000" quotePrefix="false">
      <protection locked="false"/>
    </xf>
    <xf applyAlignment="true" applyBorder="true" applyFill="false" applyFont="true" applyNumberFormat="true" borderId="1" fillId="0" fontId="4" numFmtId="1000" quotePrefix="false">
      <alignment horizontal="left" vertical="center" wrapText="true"/>
    </xf>
    <xf applyBorder="false" applyFill="false" applyFont="true" applyNumberFormat="true" borderId="0" fillId="0" fontId="5" numFmtId="1000" quotePrefix="false"/>
    <xf applyAlignment="true" applyBorder="false" applyFill="false" applyFont="true" applyNumberFormat="true" borderId="0" fillId="0" fontId="6" numFmtId="1000" quotePrefix="false">
      <alignment vertical="top" wrapText="true"/>
    </xf>
    <xf applyBorder="false" applyFill="false" applyFont="true" applyNumberFormat="true" borderId="0" fillId="0" fontId="7" numFmtId="1000" quotePrefix="false"/>
    <xf applyAlignment="true" applyBorder="true" applyFill="false" applyFont="true" applyNumberFormat="true" borderId="1" fillId="0" fontId="4" numFmtId="1000" quotePrefix="false">
      <alignment horizontal="center" vertical="center" wrapText="true"/>
    </xf>
    <xf applyAlignment="true" applyBorder="true" applyFill="false" applyFont="true" applyNumberFormat="true" borderId="1" fillId="0" fontId="4" numFmtId="1001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8" numFmtId="1001" quotePrefix="false">
      <alignment horizontal="center" vertical="center" wrapText="true"/>
      <protection locked="false"/>
    </xf>
    <xf applyBorder="false" applyFill="false" applyFont="true" applyNumberFormat="true" borderId="0" fillId="0" fontId="7" numFmtId="1000" quotePrefix="false">
      <protection locked="false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false" applyFill="false" applyFont="true" applyNumberFormat="true" borderId="0" fillId="0" fontId="4" numFmtId="1000" quotePrefix="false">
      <alignment horizontal="center" vertical="top" wrapText="true"/>
    </xf>
    <xf applyAlignment="true" applyBorder="false" applyFill="false" applyFont="true" applyNumberFormat="true" borderId="0" fillId="0" fontId="9" numFmtId="1002" quotePrefix="false">
      <alignment horizontal="center" vertical="bottom" wrapText="true"/>
    </xf>
    <xf applyAlignment="true" applyBorder="false" applyFill="false" applyFont="true" applyNumberFormat="true" borderId="0" fillId="0" fontId="7" numFmtId="1000" quotePrefix="false">
      <alignment vertical="top" wrapText="true"/>
    </xf>
    <xf applyAlignment="true" applyBorder="false" applyFill="false" applyFont="true" applyNumberFormat="true" borderId="0" fillId="0" fontId="5" numFmtId="1000" quotePrefix="false">
      <alignment horizontal="left"/>
    </xf>
    <xf applyAlignment="true" applyBorder="true" applyFill="false" applyFont="true" applyNumberFormat="true" borderId="1" fillId="0" fontId="5" numFmtId="1001" quotePrefix="false">
      <alignment horizontal="center"/>
      <protection hidden="true"/>
    </xf>
    <xf applyAlignment="true" applyBorder="true" applyFill="false" applyFont="true" applyNumberFormat="true" borderId="1" fillId="0" fontId="10" numFmtId="1000" quotePrefix="false">
      <alignment horizontal="left" vertical="center" wrapText="true"/>
    </xf>
    <xf applyAlignment="true" applyBorder="true" applyFill="false" applyFont="true" applyNumberFormat="true" borderId="1" fillId="0" fontId="10" numFmtId="1000" quotePrefix="false">
      <alignment horizontal="center" vertical="center" wrapText="true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true" applyFill="false" applyFont="true" applyNumberFormat="true" borderId="1" fillId="0" fontId="10" numFmtId="1003" quotePrefix="false">
      <alignment horizontal="center" vertical="center" wrapText="true"/>
    </xf>
    <xf applyAlignment="true" applyBorder="false" applyFill="false" applyFont="true" applyNumberFormat="true" borderId="0" fillId="0" fontId="4" numFmtId="1000" quotePrefix="false">
      <alignment horizontal="center"/>
    </xf>
    <xf applyBorder="false" applyFill="false" applyFont="true" applyNumberFormat="true" borderId="0" fillId="0" fontId="4" numFmtId="1000" quotePrefix="false"/>
    <xf applyAlignment="true" applyBorder="true" applyFill="true" applyFont="true" applyNumberFormat="true" borderId="1" fillId="2" fontId="11" numFmtId="1003" quotePrefix="false">
      <alignment horizontal="center" vertical="center" wrapText="true"/>
    </xf>
    <xf applyAlignment="true" applyBorder="true" applyFill="false" applyFont="true" applyNumberFormat="true" borderId="1" fillId="0" fontId="12" numFmtId="1000" quotePrefix="false">
      <alignment horizontal="center"/>
    </xf>
    <xf applyAlignment="true" applyBorder="true" applyFill="false" applyFont="true" applyNumberFormat="true" borderId="2" fillId="0" fontId="12" numFmtId="1000" quotePrefix="false">
      <alignment horizontal="center"/>
    </xf>
    <xf applyAlignment="true" applyBorder="true" applyFill="false" applyFont="true" applyNumberFormat="true" borderId="3" fillId="0" fontId="12" numFmtId="1000" quotePrefix="false">
      <alignment horizontal="center"/>
    </xf>
    <xf applyAlignment="true" applyBorder="true" applyFill="false" applyFont="true" applyNumberFormat="true" borderId="4" fillId="0" fontId="12" numFmtId="1000" quotePrefix="false">
      <alignment horizontal="center"/>
    </xf>
    <xf applyAlignment="true" applyBorder="true" applyFill="false" applyFont="true" applyNumberFormat="true" borderId="5" fillId="0" fontId="12" numFmtId="1000" quotePrefix="false">
      <alignment horizontal="center"/>
    </xf>
    <xf applyAlignment="true" applyBorder="true" applyFill="false" applyFont="true" applyNumberFormat="true" borderId="6" fillId="0" fontId="13" numFmtId="1000" quotePrefix="false">
      <alignment horizontal="center"/>
      <protection hidden="true"/>
    </xf>
    <xf applyAlignment="true" applyBorder="true" applyFill="false" applyFont="true" applyNumberFormat="true" borderId="7" fillId="0" fontId="13" numFmtId="1000" quotePrefix="false">
      <alignment horizontal="center"/>
      <protection hidden="true"/>
    </xf>
    <xf applyAlignment="true" applyBorder="true" applyFill="false" applyFont="true" applyNumberFormat="true" borderId="8" fillId="0" fontId="13" numFmtId="1000" quotePrefix="false">
      <alignment horizontal="center"/>
      <protection hidden="true"/>
    </xf>
    <xf applyAlignment="true" applyBorder="true" applyFill="false" applyFont="true" applyNumberFormat="true" borderId="9" fillId="0" fontId="13" numFmtId="1000" quotePrefix="false">
      <alignment horizontal="center"/>
      <protection hidden="true"/>
    </xf>
    <xf applyAlignment="true" applyBorder="true" applyFill="false" applyFont="true" applyNumberFormat="true" borderId="10" fillId="0" fontId="13" numFmtId="1000" quotePrefix="false">
      <alignment horizontal="center"/>
      <protection hidden="true"/>
    </xf>
    <xf applyAlignment="true" applyBorder="true" applyFill="false" applyFont="true" applyNumberFormat="true" borderId="11" fillId="0" fontId="13" numFmtId="1000" quotePrefix="false">
      <alignment horizontal="center"/>
      <protection hidden="true"/>
    </xf>
    <xf applyAlignment="true" applyBorder="true" applyFill="false" applyFont="true" applyNumberFormat="true" borderId="12" fillId="0" fontId="13" numFmtId="1000" quotePrefix="false">
      <alignment horizontal="center"/>
      <protection hidden="true"/>
    </xf>
    <xf applyAlignment="true" applyBorder="true" applyFill="false" applyFont="true" applyNumberFormat="true" borderId="13" fillId="0" fontId="13" numFmtId="1000" quotePrefix="false">
      <alignment horizontal="center"/>
      <protection hidden="true"/>
    </xf>
    <xf applyAlignment="true" applyBorder="true" applyFill="false" applyFont="true" applyNumberFormat="true" borderId="14" fillId="0" fontId="13" numFmtId="1000" quotePrefix="false">
      <alignment horizontal="center"/>
      <protection hidden="true"/>
    </xf>
    <xf applyAlignment="true" applyBorder="true" applyFill="false" applyFont="true" applyNumberFormat="true" borderId="1" fillId="0" fontId="4" numFmtId="1000" quotePrefix="false">
      <alignment horizontal="left" vertical="center"/>
    </xf>
    <xf applyAlignment="true" applyBorder="true" applyFill="false" applyFont="true" applyNumberFormat="true" borderId="1" fillId="0" fontId="4" numFmtId="1000" quotePrefix="false">
      <alignment horizontal="center"/>
    </xf>
    <xf applyAlignment="true" applyBorder="true" applyFill="false" applyFont="true" applyNumberFormat="true" borderId="1" fillId="0" fontId="4" numFmtId="1001" quotePrefix="false">
      <alignment horizontal="center" vertical="center" wrapText="true"/>
    </xf>
    <xf applyBorder="false" applyFill="false" applyFont="true" borderId="0" fillId="0" fontId="14" numFmtId="0" quotePrefix="false"/>
    <xf applyAlignment="true" applyBorder="true" applyFill="false" applyFont="true" applyNumberFormat="true" borderId="1" fillId="0" fontId="15" numFmtId="1001" quotePrefix="false">
      <alignment horizontal="center" vertical="center" wrapText="true"/>
    </xf>
    <xf applyAlignment="true" applyBorder="true" applyFill="false" applyFont="true" applyNumberFormat="true" borderId="1" fillId="0" fontId="16" numFmtId="1000" quotePrefix="false">
      <alignment horizontal="center" vertical="top" wrapText="true"/>
    </xf>
    <xf applyAlignment="true" applyBorder="true" applyFill="false" applyFont="true" applyNumberFormat="true" borderId="15" fillId="0" fontId="12" numFmtId="1000" quotePrefix="false">
      <alignment horizontal="center"/>
    </xf>
    <xf applyAlignment="true" applyBorder="true" applyFill="false" applyFont="true" applyNumberFormat="true" borderId="16" fillId="0" fontId="12" numFmtId="1000" quotePrefix="false">
      <alignment horizontal="center"/>
    </xf>
    <xf applyAlignment="true" applyBorder="true" applyFill="false" applyFont="true" applyNumberFormat="true" borderId="17" fillId="0" fontId="12" numFmtId="1000" quotePrefix="false">
      <alignment horizontal="center"/>
    </xf>
    <xf applyAlignment="true" applyBorder="true" applyFill="false" applyFont="true" applyNumberFormat="true" borderId="18" fillId="0" fontId="12" numFmtId="1000" quotePrefix="false">
      <alignment horizontal="center"/>
    </xf>
    <xf applyAlignment="true" applyBorder="true" applyFill="false" applyFont="true" applyNumberFormat="true" borderId="1" fillId="0" fontId="17" numFmtId="1000" quotePrefix="false">
      <alignment horizontal="center"/>
      <protection hidden="true"/>
    </xf>
    <xf applyAlignment="true" applyBorder="true" applyFill="false" applyFont="true" applyNumberFormat="true" borderId="19" fillId="0" fontId="4" numFmtId="1000" quotePrefix="false">
      <alignment horizontal="left" vertical="center"/>
    </xf>
    <xf applyAlignment="true" applyBorder="true" applyFill="false" applyFont="true" applyNumberFormat="true" borderId="20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18" numFmtId="1000" quotePrefix="false">
      <alignment horizontal="center" wrapText="true"/>
    </xf>
    <xf applyAlignment="true" applyBorder="true" applyFill="false" applyFont="true" applyNumberFormat="true" borderId="21" fillId="0" fontId="4" numFmtId="1000" quotePrefix="false">
      <alignment horizontal="left" vertical="center" wrapText="true"/>
    </xf>
    <xf applyAlignment="true" applyBorder="true" applyFill="false" applyFont="true" applyNumberFormat="true" borderId="22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0" quotePrefix="false">
      <alignment wrapText="true"/>
    </xf>
    <xf applyAlignment="true" applyBorder="true" applyFill="false" applyFont="true" applyNumberFormat="true" borderId="23" fillId="0" fontId="4" numFmtId="1001" quotePrefix="false">
      <alignment horizontal="center" vertical="center" wrapText="true"/>
      <protection locked="false"/>
    </xf>
    <xf applyAlignment="true" applyBorder="true" applyFill="false" applyFont="true" applyNumberFormat="true" borderId="24" fillId="0" fontId="8" numFmtId="1001" quotePrefix="false">
      <alignment horizontal="center" vertical="center" wrapText="true"/>
      <protection locked="false"/>
    </xf>
    <xf applyAlignment="true" applyBorder="true" applyFill="true" applyFont="true" applyNumberFormat="true" borderId="25" fillId="3" fontId="11" numFmtId="1001" quotePrefix="false">
      <alignment horizontal="center" vertical="center" wrapText="true"/>
    </xf>
    <xf applyAlignment="true" applyBorder="true" applyFill="false" applyFont="true" applyNumberFormat="true" borderId="25" fillId="0" fontId="12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left"/>
      <protection hidden="true"/>
    </xf>
    <xf applyAlignment="true" applyBorder="true" applyFill="false" applyFont="true" applyNumberFormat="true" borderId="26" fillId="0" fontId="12" numFmtId="1000" quotePrefix="false">
      <alignment horizontal="center"/>
    </xf>
    <xf applyAlignment="true" applyBorder="true" applyFill="false" applyFont="true" applyNumberFormat="true" borderId="27" fillId="0" fontId="12" numFmtId="1000" quotePrefix="false">
      <alignment horizontal="center"/>
    </xf>
    <xf applyAlignment="true" applyBorder="true" applyFill="false" applyFont="true" applyNumberFormat="true" borderId="28" fillId="0" fontId="12" numFmtId="1000" quotePrefix="false">
      <alignment horizontal="center"/>
    </xf>
    <xf applyAlignment="true" applyBorder="true" applyFill="false" applyFont="true" applyNumberFormat="true" borderId="29" fillId="0" fontId="12" numFmtId="1000" quotePrefix="false">
      <alignment horizontal="center"/>
    </xf>
    <xf applyBorder="false" applyFill="false" applyFont="true" applyNumberFormat="true" borderId="0" fillId="0" fontId="6" numFmtId="1000" quotePrefix="false"/>
    <xf applyBorder="false" applyFill="false" applyFont="true" applyNumberFormat="true" borderId="0" fillId="0" fontId="19" numFmtId="1000" quotePrefix="false"/>
    <xf applyAlignment="true" applyBorder="false" applyFill="false" applyFont="true" applyNumberFormat="true" borderId="0" fillId="0" fontId="16" numFmtId="1000" quotePrefix="false">
      <alignment horizontal="left" vertical="center" wrapText="true"/>
    </xf>
    <xf applyAlignment="true" applyBorder="false" applyFill="false" applyFont="true" applyNumberFormat="true" borderId="0" fillId="0" fontId="16" numFmtId="1000" quotePrefix="false">
      <alignment horizontal="center" vertical="center" wrapText="true"/>
    </xf>
    <xf applyAlignment="true" applyBorder="false" applyFill="false" applyFont="true" applyNumberFormat="true" borderId="0" fillId="0" fontId="4" numFmtId="1001" quotePrefix="false">
      <alignment horizontal="center" vertical="center" wrapText="true"/>
    </xf>
    <xf applyAlignment="true" applyBorder="false" applyFill="false" applyFont="true" applyNumberFormat="true" borderId="0" fillId="0" fontId="15" numFmtId="1001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/>
    </xf>
    <xf applyAlignment="true" applyBorder="false" applyFill="false" applyFont="true" applyNumberFormat="true" borderId="0" fillId="0" fontId="20" numFmtId="1000" quotePrefix="false">
      <alignment horizontal="center"/>
    </xf>
    <xf applyAlignment="true" applyBorder="false" applyFill="false" applyFont="true" applyNumberFormat="true" borderId="0" fillId="0" fontId="21" numFmtId="1000" quotePrefix="false">
      <alignment horizontal="center"/>
    </xf>
    <xf applyAlignment="true" applyBorder="true" applyFill="false" applyFont="true" applyNumberFormat="true" borderId="1" fillId="0" fontId="4" numFmtId="1000" quotePrefix="false">
      <alignment horizontal="center" vertical="center"/>
    </xf>
    <xf applyAlignment="true" applyBorder="true" applyFill="false" applyFont="true" applyNumberFormat="true" borderId="30" fillId="0" fontId="7" numFmtId="1000" quotePrefix="false">
      <alignment horizontal="center" vertical="center" wrapText="true"/>
    </xf>
    <xf applyAlignment="true" applyBorder="true" applyFill="false" applyFont="true" applyNumberFormat="true" borderId="31" fillId="0" fontId="7" numFmtId="1000" quotePrefix="false">
      <alignment horizontal="center" vertical="center" wrapText="true"/>
    </xf>
    <xf applyAlignment="true" applyBorder="true" applyFill="false" applyFont="true" applyNumberFormat="true" borderId="32" fillId="0" fontId="7" numFmtId="1000" quotePrefix="false">
      <alignment horizontal="center" vertical="center" wrapText="true"/>
    </xf>
    <xf applyAlignment="true" applyBorder="true" applyFill="false" applyFont="true" applyNumberFormat="true" borderId="33" fillId="0" fontId="7" numFmtId="1000" quotePrefix="false">
      <alignment horizontal="center" vertical="center" wrapText="true"/>
    </xf>
    <xf applyAlignment="true" applyBorder="true" applyFill="false" applyFont="true" applyNumberFormat="true" borderId="34" fillId="0" fontId="7" numFmtId="1000" quotePrefix="false">
      <alignment horizontal="center" vertical="center" wrapText="true"/>
    </xf>
    <xf applyAlignment="true" applyBorder="true" applyFill="false" applyFont="true" applyNumberFormat="true" borderId="35" fillId="0" fontId="7" numFmtId="1000" quotePrefix="false">
      <alignment horizontal="center" vertical="center" wrapText="true"/>
    </xf>
    <xf applyAlignment="true" applyBorder="true" applyFill="false" applyFont="true" applyNumberFormat="true" borderId="36" fillId="0" fontId="7" numFmtId="1000" quotePrefix="false">
      <alignment horizontal="center" vertical="center" wrapText="true"/>
    </xf>
    <xf applyAlignment="true" applyBorder="true" applyFill="false" applyFont="true" applyNumberFormat="true" borderId="37" fillId="0" fontId="7" numFmtId="1000" quotePrefix="false">
      <alignment horizontal="center" vertical="center" wrapText="true"/>
    </xf>
    <xf applyAlignment="true" applyBorder="true" applyFill="false" applyFont="true" applyNumberFormat="true" borderId="38" fillId="0" fontId="7" numFmtId="1000" quotePrefix="false">
      <alignment horizontal="center" vertical="center" wrapText="true"/>
    </xf>
    <xf applyAlignment="true" applyBorder="true" applyFill="false" applyFont="true" applyNumberFormat="true" borderId="39" fillId="0" fontId="7" numFmtId="1000" quotePrefix="false">
      <alignment horizontal="center" vertical="center" wrapText="true"/>
    </xf>
    <xf applyAlignment="true" applyBorder="true" applyFill="false" applyFont="true" applyNumberFormat="true" borderId="40" fillId="0" fontId="7" numFmtId="1000" quotePrefix="false">
      <alignment horizontal="center" vertical="center" wrapText="true"/>
    </xf>
    <xf applyAlignment="true" applyBorder="true" applyFill="false" applyFont="true" applyNumberFormat="true" borderId="41" fillId="0" fontId="7" numFmtId="1000" quotePrefix="false">
      <alignment horizontal="center" vertical="center" wrapText="true"/>
    </xf>
    <xf applyBorder="false" applyFill="false" applyFont="true" applyNumberFormat="true" borderId="0" fillId="0" fontId="5" numFmtId="1003" quotePrefix="false"/>
    <xf applyAlignment="true" applyBorder="true" applyFill="false" applyFont="true" applyNumberFormat="true" borderId="1" fillId="0" fontId="10" numFmtId="1001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10" numFmtId="1000" quotePrefix="false">
      <alignment horizontal="left" wrapText="true"/>
    </xf>
    <xf applyAlignment="true" applyBorder="true" applyFill="false" applyFont="true" applyNumberFormat="true" borderId="1" fillId="0" fontId="10" numFmtId="1000" quotePrefix="false">
      <alignment horizontal="center" vertical="center"/>
    </xf>
    <xf applyAlignment="true" applyBorder="true" applyFill="false" applyFont="true" applyNumberFormat="true" borderId="1" fillId="0" fontId="4" numFmtId="1003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7" numFmtId="1003" quotePrefix="false">
      <alignment horizontal="left" vertical="top"/>
    </xf>
    <xf applyBorder="false" applyFill="false" applyFont="true" applyNumberFormat="true" borderId="0" fillId="0" fontId="5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C307"/>
  <sheetViews>
    <sheetView showZeros="true" workbookViewId="0"/>
  </sheetViews>
  <sheetFormatPr baseColWidth="8" customHeight="false" defaultColWidth="10.788470377394527" defaultRowHeight="15" zeroHeight="false"/>
  <cols>
    <col customWidth="true" max="1" min="1" outlineLevel="0" style="1" width="36.452329392945465"/>
    <col bestFit="true" customWidth="true" max="16384" min="2" outlineLevel="0" style="0" width="10.788470377394527"/>
  </cols>
  <sheetData>
    <row outlineLevel="0" r="1">
      <c r="A1" s="2" t="n">
        <v>55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7" t="n"/>
      <c r="N1" s="8" t="n"/>
      <c r="O1" s="8" t="n"/>
      <c r="P1" s="8" t="n"/>
      <c r="Q1" s="8" t="n"/>
      <c r="R1" s="8" t="n"/>
      <c r="S1" s="8" t="n"/>
      <c r="T1" s="8" t="n"/>
      <c r="U1" s="8" t="n"/>
      <c r="V1" s="8" t="n"/>
      <c r="W1" s="8" t="n"/>
      <c r="X1" s="8" t="n"/>
      <c r="Y1" s="8" t="n"/>
      <c r="Z1" s="8" t="n"/>
      <c r="AA1" s="8" t="n"/>
      <c r="AB1" s="8" t="n"/>
      <c r="AC1" s="8" t="n"/>
    </row>
    <row outlineLevel="0" r="2">
      <c r="A2" s="13" t="n"/>
      <c r="B2" s="14" t="n"/>
      <c r="C2" s="14" t="n"/>
      <c r="D2" s="14" t="n"/>
      <c r="E2" s="14" t="n"/>
      <c r="F2" s="14" t="n"/>
      <c r="G2" s="14" t="n"/>
      <c r="H2" s="14" t="n"/>
      <c r="I2" s="15" t="s">
        <v>4</v>
      </c>
      <c r="J2" s="15" t="s"/>
      <c r="K2" s="15" t="s"/>
      <c r="L2" s="15" t="s"/>
      <c r="M2" s="7" t="n"/>
      <c r="N2" s="8" t="n"/>
      <c r="O2" s="8" t="n"/>
      <c r="P2" s="8" t="n"/>
      <c r="Q2" s="8" t="n"/>
      <c r="R2" s="8" t="n"/>
      <c r="S2" s="8" t="n"/>
      <c r="T2" s="8" t="n"/>
      <c r="U2" s="8" t="n"/>
      <c r="V2" s="8" t="n"/>
      <c r="W2" s="8" t="n"/>
      <c r="X2" s="8" t="n"/>
      <c r="Y2" s="8" t="n"/>
      <c r="Z2" s="8" t="n"/>
      <c r="AA2" s="8" t="n"/>
      <c r="AB2" s="8" t="n"/>
      <c r="AC2" s="8" t="n"/>
    </row>
    <row outlineLevel="0" r="3">
      <c r="A3" s="13" t="n"/>
      <c r="B3" s="14" t="n"/>
      <c r="C3" s="14" t="n"/>
      <c r="D3" s="14" t="n"/>
      <c r="E3" s="14" t="n"/>
      <c r="F3" s="14" t="n"/>
      <c r="G3" s="14" t="n"/>
      <c r="H3" s="14" t="n"/>
      <c r="I3" s="15" t="s"/>
      <c r="J3" s="15" t="s"/>
      <c r="K3" s="15" t="s"/>
      <c r="L3" s="15" t="s"/>
      <c r="M3" s="7" t="n"/>
      <c r="N3" s="8" t="n"/>
      <c r="O3" s="8" t="n"/>
      <c r="P3" s="8" t="n"/>
      <c r="Q3" s="8" t="n"/>
      <c r="R3" s="8" t="n"/>
      <c r="S3" s="8" t="n"/>
      <c r="T3" s="8" t="n"/>
      <c r="U3" s="8" t="n"/>
      <c r="V3" s="8" t="n"/>
      <c r="W3" s="8" t="n"/>
      <c r="X3" s="8" t="n"/>
      <c r="Y3" s="8" t="n"/>
      <c r="Z3" s="8" t="n"/>
      <c r="AA3" s="8" t="n"/>
      <c r="AB3" s="8" t="n"/>
      <c r="AC3" s="8" t="n"/>
    </row>
    <row outlineLevel="0" r="4">
      <c r="A4" s="13" t="n"/>
      <c r="B4" s="14" t="n"/>
      <c r="C4" s="14" t="n"/>
      <c r="D4" s="14" t="n"/>
      <c r="E4" s="14" t="n"/>
      <c r="F4" s="14" t="n"/>
      <c r="G4" s="14" t="n"/>
      <c r="H4" s="14" t="n"/>
      <c r="I4" s="15" t="s"/>
      <c r="J4" s="15" t="s"/>
      <c r="K4" s="15" t="s"/>
      <c r="L4" s="15" t="s"/>
      <c r="M4" s="7" t="n"/>
      <c r="N4" s="8" t="n"/>
      <c r="O4" s="8" t="n"/>
      <c r="P4" s="8" t="n"/>
      <c r="Q4" s="8" t="n"/>
      <c r="R4" s="8" t="n"/>
      <c r="S4" s="8" t="n"/>
      <c r="T4" s="8" t="n"/>
      <c r="U4" s="8" t="n"/>
      <c r="V4" s="8" t="n"/>
      <c r="W4" s="8" t="n"/>
      <c r="X4" s="8" t="n"/>
      <c r="Y4" s="8" t="n"/>
      <c r="Z4" s="8" t="n"/>
      <c r="AA4" s="8" t="n"/>
      <c r="AB4" s="8" t="n"/>
      <c r="AC4" s="8" t="n"/>
    </row>
    <row customHeight="true" ht="10" outlineLevel="0" r="5">
      <c r="A5" s="13" t="n"/>
      <c r="B5" s="14" t="n"/>
      <c r="C5" s="14" t="n"/>
      <c r="D5" s="14" t="n"/>
      <c r="E5" s="14" t="n"/>
      <c r="F5" s="14" t="n"/>
      <c r="G5" s="14" t="n"/>
      <c r="H5" s="14" t="n"/>
      <c r="I5" s="43" t="n"/>
      <c r="J5" s="43" t="n"/>
      <c r="K5" s="43" t="n"/>
      <c r="L5" s="43" t="n"/>
      <c r="M5" s="7" t="n"/>
      <c r="N5" s="8" t="n"/>
      <c r="O5" s="8" t="n"/>
      <c r="P5" s="8" t="n"/>
      <c r="Q5" s="8" t="n"/>
      <c r="R5" s="8" t="n"/>
      <c r="S5" s="8" t="n"/>
      <c r="T5" s="8" t="n"/>
      <c r="U5" s="8" t="n"/>
      <c r="V5" s="8" t="n"/>
      <c r="W5" s="8" t="n"/>
      <c r="X5" s="8" t="n"/>
      <c r="Y5" s="8" t="n"/>
      <c r="Z5" s="8" t="n"/>
      <c r="AA5" s="8" t="n"/>
      <c r="AB5" s="8" t="n"/>
      <c r="AC5" s="8" t="n"/>
    </row>
    <row customHeight="true" ht="10" outlineLevel="0" r="6">
      <c r="A6" s="13" t="n"/>
      <c r="B6" s="13" t="s"/>
      <c r="C6" s="13" t="s"/>
      <c r="D6" s="13" t="s"/>
      <c r="E6" s="13" t="s"/>
      <c r="F6" s="13" t="s"/>
      <c r="G6" s="13" t="s"/>
      <c r="H6" s="13" t="s"/>
      <c r="I6" s="13" t="s"/>
      <c r="J6" s="13" t="s"/>
      <c r="K6" s="13" t="s"/>
      <c r="L6" s="13" t="s"/>
      <c r="M6" s="7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</row>
    <row outlineLevel="0" r="7">
      <c r="A7" s="53" t="s">
        <v>22</v>
      </c>
      <c r="B7" s="53" t="s"/>
      <c r="C7" s="53" t="s"/>
      <c r="D7" s="53" t="s"/>
      <c r="E7" s="53" t="s"/>
      <c r="F7" s="53" t="s"/>
      <c r="G7" s="53" t="s"/>
      <c r="H7" s="53" t="s"/>
      <c r="I7" s="53" t="s"/>
      <c r="J7" s="53" t="s"/>
      <c r="K7" s="53" t="s"/>
      <c r="L7" s="53" t="s"/>
      <c r="M7" s="56" t="n"/>
      <c r="N7" s="8" t="n"/>
      <c r="O7" s="8" t="n"/>
      <c r="P7" s="8" t="n"/>
      <c r="Q7" s="8" t="n"/>
      <c r="R7" s="8" t="n"/>
      <c r="S7" s="8" t="n"/>
      <c r="T7" s="8" t="n"/>
      <c r="U7" s="8" t="n"/>
      <c r="V7" s="8" t="n"/>
      <c r="W7" s="8" t="n"/>
      <c r="X7" s="8" t="n"/>
      <c r="Y7" s="8" t="n"/>
      <c r="Z7" s="8" t="n"/>
      <c r="AA7" s="8" t="n"/>
      <c r="AB7" s="8" t="n"/>
      <c r="AC7" s="8" t="n"/>
    </row>
    <row customHeight="true" ht="10" outlineLevel="0" r="8">
      <c r="A8" s="61" t="n"/>
      <c r="B8" s="61" t="s"/>
      <c r="C8" s="61" t="s"/>
      <c r="D8" s="61" t="s"/>
      <c r="E8" s="61" t="s"/>
      <c r="F8" s="61" t="s"/>
      <c r="G8" s="61" t="s"/>
      <c r="H8" s="61" t="s"/>
      <c r="I8" s="61" t="s"/>
      <c r="J8" s="61" t="s"/>
      <c r="K8" s="61" t="s"/>
      <c r="L8" s="61" t="s"/>
      <c r="M8" s="66" t="n"/>
      <c r="N8" s="67" t="s">
        <v>36</v>
      </c>
      <c r="O8" s="8" t="n"/>
      <c r="P8" s="8" t="n"/>
      <c r="Q8" s="8" t="n"/>
      <c r="R8" s="8" t="n"/>
      <c r="S8" s="8" t="n"/>
      <c r="T8" s="8" t="n"/>
      <c r="U8" s="8" t="n"/>
      <c r="V8" s="8" t="n"/>
      <c r="W8" s="8" t="n"/>
      <c r="X8" s="8" t="n"/>
      <c r="Y8" s="8" t="n"/>
      <c r="Z8" s="8" t="n"/>
      <c r="AA8" s="8" t="n"/>
      <c r="AB8" s="8" t="n"/>
      <c r="AC8" s="8" t="n"/>
    </row>
    <row customHeight="true" ht="10.259765625" outlineLevel="0" r="9">
      <c r="A9" s="21" t="n"/>
      <c r="B9" s="23" t="n"/>
      <c r="C9" s="23" t="n"/>
      <c r="D9" s="23" t="n"/>
      <c r="E9" s="23" t="n"/>
      <c r="F9" s="23" t="n"/>
      <c r="G9" s="23" t="n"/>
      <c r="H9" s="23" t="n"/>
      <c r="I9" s="23" t="n"/>
      <c r="J9" s="23" t="n"/>
      <c r="K9" s="23" t="n"/>
      <c r="L9" s="23" t="n"/>
      <c r="M9" s="72" t="n"/>
      <c r="N9" s="67" t="n"/>
      <c r="O9" s="8" t="n"/>
      <c r="P9" s="8" t="n"/>
      <c r="Q9" s="8" t="n"/>
      <c r="R9" s="8" t="n"/>
      <c r="S9" s="8" t="n"/>
      <c r="T9" s="8" t="n"/>
      <c r="U9" s="8" t="n"/>
      <c r="V9" s="8" t="n"/>
      <c r="W9" s="8" t="n"/>
      <c r="X9" s="8" t="n"/>
      <c r="Y9" s="8" t="n"/>
      <c r="Z9" s="8" t="n"/>
      <c r="AA9" s="8" t="n"/>
      <c r="AB9" s="8" t="n"/>
      <c r="AC9" s="8" t="n"/>
    </row>
    <row customHeight="true" ht="14.255859375" outlineLevel="0" r="10">
      <c r="A10" s="21" t="n"/>
      <c r="B10" s="23" t="n"/>
      <c r="C10" s="23" t="n"/>
      <c r="D10" s="23" t="n"/>
      <c r="E10" s="23" t="n"/>
      <c r="F10" s="23" t="n"/>
      <c r="G10" s="23" t="n"/>
      <c r="H10" s="23" t="n"/>
      <c r="I10" s="23" t="n"/>
      <c r="J10" s="23" t="n"/>
      <c r="K10" s="23" t="n"/>
      <c r="L10" s="24" t="n"/>
      <c r="M10" s="8" t="n"/>
      <c r="N10" s="25" t="s">
        <v>10</v>
      </c>
      <c r="O10" s="26" t="s">
        <v>11</v>
      </c>
      <c r="P10" s="27" t="s"/>
      <c r="Q10" s="28" t="s"/>
      <c r="R10" s="29" t="s"/>
      <c r="S10" s="30" t="s"/>
      <c r="T10" s="8" t="n"/>
      <c r="U10" s="31" t="s">
        <v>12</v>
      </c>
      <c r="V10" s="32" t="s"/>
      <c r="W10" s="33" t="s"/>
      <c r="X10" s="34" t="s"/>
      <c r="Y10" s="35" t="s"/>
      <c r="Z10" s="36" t="s"/>
      <c r="AA10" s="37" t="s"/>
      <c r="AB10" s="38" t="s"/>
      <c r="AC10" s="39" t="s"/>
    </row>
    <row outlineLevel="0" r="11">
      <c r="A11" s="40" t="s">
        <v>13</v>
      </c>
      <c r="B11" s="9" t="s">
        <v>14</v>
      </c>
      <c r="C11" s="41" t="n">
        <v>2020</v>
      </c>
      <c r="D11" s="41" t="n">
        <v>2021</v>
      </c>
      <c r="E11" s="41" t="n">
        <f aca="false" ca="false" dt2D="false" dtr="false" t="normal">D11+1</f>
        <v>2022</v>
      </c>
      <c r="F11" s="41" t="n">
        <f aca="false" ca="false" dt2D="false" dtr="false" t="normal">D11+2</f>
        <v>2023</v>
      </c>
      <c r="G11" s="41" t="n">
        <f aca="false" ca="false" dt2D="false" dtr="false" t="normal">D11+3</f>
        <v>2024</v>
      </c>
      <c r="H11" s="41" t="n">
        <f aca="false" ca="false" dt2D="false" dtr="false" t="normal">D11+4</f>
        <v>2025</v>
      </c>
      <c r="I11" s="41" t="n">
        <f aca="false" ca="false" dt2D="false" dtr="false" t="normal">D11+5</f>
        <v>2026</v>
      </c>
      <c r="J11" s="41" t="n">
        <f aca="false" ca="false" dt2D="false" dtr="false" t="normal">D11+6</f>
        <v>2027</v>
      </c>
      <c r="K11" s="41" t="n">
        <f aca="false" ca="false" dt2D="false" dtr="false" t="normal">D11+7</f>
        <v>2028</v>
      </c>
      <c r="L11" s="41" t="n">
        <f aca="false" ca="false" dt2D="false" dtr="false" t="normal">D11+8</f>
        <v>2029</v>
      </c>
      <c r="M11" s="6" t="n"/>
      <c r="N11" s="45" t="s">
        <v>17</v>
      </c>
      <c r="O11" s="26" t="s">
        <v>18</v>
      </c>
      <c r="P11" s="46" t="s"/>
      <c r="Q11" s="47" t="s"/>
      <c r="R11" s="48" t="s"/>
      <c r="S11" s="49" t="s"/>
      <c r="T11" s="6" t="n"/>
      <c r="U11" s="50" t="n">
        <v>2020</v>
      </c>
      <c r="V11" s="50" t="n">
        <v>2021</v>
      </c>
      <c r="W11" s="50" t="n">
        <v>2022</v>
      </c>
      <c r="X11" s="50" t="n">
        <v>2023</v>
      </c>
      <c r="Y11" s="50" t="n">
        <v>2024</v>
      </c>
      <c r="Z11" s="50" t="n">
        <v>2025</v>
      </c>
      <c r="AA11" s="50" t="n">
        <v>2026</v>
      </c>
      <c r="AB11" s="50" t="n">
        <v>2027</v>
      </c>
      <c r="AC11" s="50" t="n">
        <v>2028</v>
      </c>
    </row>
    <row outlineLevel="0" r="12">
      <c r="A12" s="51" t="s"/>
      <c r="B12" s="52" t="s"/>
      <c r="C12" s="41" t="s">
        <v>23</v>
      </c>
      <c r="D12" s="41" t="s">
        <v>24</v>
      </c>
      <c r="E12" s="41" t="s">
        <v>26</v>
      </c>
      <c r="F12" s="41" t="s">
        <v>28</v>
      </c>
      <c r="G12" s="41" t="s">
        <v>29</v>
      </c>
      <c r="H12" s="41" t="s">
        <v>30</v>
      </c>
      <c r="I12" s="41" t="s">
        <v>31</v>
      </c>
      <c r="J12" s="41" t="s">
        <v>32</v>
      </c>
      <c r="K12" s="41" t="s">
        <v>33</v>
      </c>
      <c r="L12" s="41" t="s">
        <v>34</v>
      </c>
      <c r="M12" s="6" t="n"/>
      <c r="N12" s="59" t="n"/>
      <c r="O12" s="60" t="n"/>
      <c r="P12" s="62" t="s"/>
      <c r="Q12" s="63" t="s"/>
      <c r="R12" s="64" t="s"/>
      <c r="S12" s="65" t="s"/>
      <c r="T12" s="6" t="n"/>
      <c r="U12" s="50" t="s">
        <v>35</v>
      </c>
      <c r="V12" s="50" t="s">
        <v>35</v>
      </c>
      <c r="W12" s="50" t="s">
        <v>35</v>
      </c>
      <c r="X12" s="50" t="s">
        <v>35</v>
      </c>
      <c r="Y12" s="50" t="s">
        <v>37</v>
      </c>
      <c r="Z12" s="50" t="s">
        <v>38</v>
      </c>
      <c r="AA12" s="50" t="s">
        <v>38</v>
      </c>
      <c r="AB12" s="50" t="s">
        <v>38</v>
      </c>
      <c r="AC12" s="50" t="s">
        <v>38</v>
      </c>
    </row>
    <row outlineLevel="0" r="13">
      <c r="A13" s="5" t="s">
        <v>39</v>
      </c>
      <c r="B13" s="9" t="s">
        <v>40</v>
      </c>
      <c r="C13" s="11" t="n">
        <f aca="false" ca="false" dt2D="false" dtr="false" t="normal">IF(U13="", 0, U13)</f>
        <v>6914.6639999999998</v>
      </c>
      <c r="D13" s="11" t="n">
        <f aca="false" ca="false" dt2D="false" dtr="false" t="normal">IF(V13="", 0, V13)</f>
        <v>10199.945</v>
      </c>
      <c r="E13" s="11" t="n">
        <f aca="false" ca="false" dt2D="false" dtr="false" t="normal">IF(W13="", 0, W13)</f>
        <v>15917.212</v>
      </c>
      <c r="F13" s="11" t="n">
        <v>17483.545999999998</v>
      </c>
      <c r="G13" s="11" t="n">
        <v>18330.889999999999</v>
      </c>
      <c r="H13" s="11" t="n">
        <v>18514.199000000001</v>
      </c>
      <c r="I13" s="11" t="n">
        <v>19920.341</v>
      </c>
      <c r="J13" s="11" t="n">
        <v>21179.305</v>
      </c>
      <c r="K13" s="11" t="n">
        <v>22420.352999999999</v>
      </c>
      <c r="L13" s="11" t="n">
        <v>23801.499</v>
      </c>
      <c r="M13" s="6" t="n"/>
      <c r="N13" s="73" t="n"/>
      <c r="O13" s="74" t="n"/>
      <c r="P13" s="74" t="s"/>
      <c r="Q13" s="74" t="s"/>
      <c r="R13" s="74" t="s"/>
      <c r="S13" s="74" t="s"/>
      <c r="T13" s="6" t="n"/>
      <c r="U13" s="18" t="n">
        <v>6914.6639999999998</v>
      </c>
      <c r="V13" s="18" t="n">
        <v>10199.945</v>
      </c>
      <c r="W13" s="18" t="n">
        <v>15917.212</v>
      </c>
      <c r="X13" s="18" t="n">
        <v>20032.882000000001</v>
      </c>
      <c r="Y13" s="18" t="n">
        <v>22108.644</v>
      </c>
      <c r="Z13" s="18" t="n">
        <v>24309.464</v>
      </c>
      <c r="AA13" s="18" t="n">
        <v>26127.472000000002</v>
      </c>
      <c r="AB13" s="18" t="n">
        <v>40238.449000000001</v>
      </c>
      <c r="AC13" s="18" t="n">
        <v>60734.712</v>
      </c>
    </row>
    <row outlineLevel="0" r="14">
      <c r="A14" s="19" t="s">
        <v>46</v>
      </c>
      <c r="B14" s="20" t="s">
        <v>47</v>
      </c>
      <c r="C14" s="89" t="n">
        <f aca="false" ca="false" dt2D="false" dtr="false" t="normal">IF(U14="", 0, U14)</f>
        <v>0</v>
      </c>
      <c r="D14" s="22" t="n">
        <f aca="false" ca="false" dt2D="false" dtr="false" t="normal">ROUND(IF(C13=0, 0, D13/C13/IF(D15&lt;&gt;0, D15, 100)*10000), 1)</f>
        <v>140.50000000000003</v>
      </c>
      <c r="E14" s="22" t="n">
        <f aca="false" ca="false" dt2D="false" dtr="false" t="normal">ROUND(IF(D13=0, 0, E13/D13/IF(E15&lt;&gt;0, E15, 100)*10000), 1)</f>
        <v>134.80000000000001</v>
      </c>
      <c r="F14" s="22" t="n">
        <f aca="false" ca="false" dt2D="false" dtr="false" t="normal">ROUND(IF(E13=0, 0, F13/E13/IF(F15&lt;&gt;0, F15, 100)*10000), 1)</f>
        <v>99</v>
      </c>
      <c r="G14" s="22" t="n">
        <f aca="false" ca="false" dt2D="false" dtr="false" t="normal">ROUND(IF(F13=0, 0, G13/F13/IF(G15&lt;&gt;0, G15, 100)*10000), 1)</f>
        <v>96.700000000000003</v>
      </c>
      <c r="H14" s="22" t="n">
        <f aca="false" ca="false" dt2D="false" dtr="false" t="normal">ROUND(IF(G13=0, 0, H13/G13/IF(H15&lt;&gt;0, H15, 100)*10000), 1)</f>
        <v>92.400000000000006</v>
      </c>
      <c r="I14" s="22" t="n">
        <f aca="false" ca="false" dt2D="false" dtr="false" t="normal">ROUND(IF(H13=0, 0, I13/H13/IF(I15&lt;&gt;0, I15, 100)*10000), 1)</f>
        <v>101</v>
      </c>
      <c r="J14" s="22" t="n">
        <f aca="false" ca="false" dt2D="false" dtr="false" t="normal">ROUND(IF(I13=0, 0, J13/I13/IF(J15&lt;&gt;0, J15, 100)*10000), 1)</f>
        <v>101.29999999999998</v>
      </c>
      <c r="K14" s="22" t="n">
        <f aca="false" ca="false" dt2D="false" dtr="false" t="normal">ROUND(IF(J13=0, 0, K13/J13/IF(K15&lt;&gt;0, K15, 100)*10000), 1)</f>
        <v>101.69999999999999</v>
      </c>
      <c r="L14" s="22" t="n">
        <f aca="false" ca="false" dt2D="false" dtr="false" t="normal">ROUND(IF(K13=0, 0, L13/K13/IF(L15&lt;&gt;0, L15, 100)*10000), 1)</f>
        <v>102</v>
      </c>
      <c r="M14" s="6" t="n"/>
      <c r="N14" s="88" t="n"/>
      <c r="O14" s="6" t="n"/>
      <c r="P14" s="6" t="n"/>
      <c r="Q14" s="6" t="n"/>
      <c r="R14" s="6" t="n"/>
      <c r="S14" s="6" t="n"/>
      <c r="T14" s="6" t="n"/>
      <c r="U14" s="18" t="n">
        <v>0</v>
      </c>
      <c r="V14" s="18" t="n">
        <v>140.5</v>
      </c>
      <c r="W14" s="18" t="n">
        <v>134.80000000000001</v>
      </c>
      <c r="X14" s="18" t="n">
        <v>113.40000000000001</v>
      </c>
      <c r="Y14" s="18" t="n">
        <v>101.8</v>
      </c>
      <c r="Z14" s="18" t="n">
        <v>102</v>
      </c>
      <c r="AA14" s="18" t="n">
        <v>102.09999999999999</v>
      </c>
      <c r="AB14" s="18" t="n">
        <v>147.5</v>
      </c>
      <c r="AC14" s="18" t="n">
        <v>144.69999999999999</v>
      </c>
    </row>
    <row outlineLevel="0" r="15">
      <c r="A15" s="19" t="s">
        <v>44</v>
      </c>
      <c r="B15" s="20" t="s">
        <v>45</v>
      </c>
      <c r="C15" s="22" t="n">
        <v>107.3</v>
      </c>
      <c r="D15" s="22" t="n">
        <v>105</v>
      </c>
      <c r="E15" s="22" t="n">
        <v>115.8</v>
      </c>
      <c r="F15" s="22" t="n">
        <v>111</v>
      </c>
      <c r="G15" s="22" t="n">
        <v>108.40000000000001</v>
      </c>
      <c r="H15" s="22" t="n">
        <v>109.3</v>
      </c>
      <c r="I15" s="22" t="n">
        <v>106.5</v>
      </c>
      <c r="J15" s="22" t="n">
        <v>105</v>
      </c>
      <c r="K15" s="22" t="n">
        <v>104.09999999999999</v>
      </c>
      <c r="L15" s="22" t="n">
        <v>104.09999999999999</v>
      </c>
      <c r="M15" s="6" t="n"/>
      <c r="N15" s="88" t="n"/>
      <c r="O15" s="6" t="n"/>
      <c r="P15" s="6" t="n"/>
      <c r="Q15" s="6" t="n"/>
      <c r="R15" s="6" t="n"/>
      <c r="S15" s="6" t="n"/>
      <c r="T15" s="6" t="n"/>
      <c r="U15" s="18" t="n">
        <v>107.3</v>
      </c>
      <c r="V15" s="18" t="n">
        <v>105</v>
      </c>
      <c r="W15" s="18" t="n">
        <v>115.8</v>
      </c>
      <c r="X15" s="18" t="n">
        <v>111</v>
      </c>
      <c r="Y15" s="18" t="n">
        <v>108.40000000000001</v>
      </c>
      <c r="Z15" s="18" t="n">
        <v>107.8</v>
      </c>
      <c r="AA15" s="18" t="n">
        <v>105.3</v>
      </c>
      <c r="AB15" s="18" t="n">
        <v>104.40000000000001</v>
      </c>
      <c r="AC15" s="18" t="n">
        <v>104.3</v>
      </c>
    </row>
    <row outlineLevel="0" r="16">
      <c r="A16" s="5" t="s">
        <v>50</v>
      </c>
      <c r="B16" s="9" t="s">
        <v>51</v>
      </c>
      <c r="C16" s="42" t="n">
        <f aca="false" ca="false" dt2D="false" dtr="false" t="normal">C17+C18</f>
        <v>771.447</v>
      </c>
      <c r="D16" s="44" t="n">
        <f aca="false" ca="false" dt2D="false" dtr="false" t="normal">D17+D18</f>
        <v>1764.075</v>
      </c>
      <c r="E16" s="44" t="n">
        <f aca="false" ca="false" dt2D="false" dtr="false" t="normal">E17+E18</f>
        <v>2566.6599999999999</v>
      </c>
      <c r="F16" s="44" t="n">
        <f aca="false" ca="false" dt2D="false" dtr="false" t="normal">F17+F18</f>
        <v>2214.9160000000002</v>
      </c>
      <c r="G16" s="44" t="n">
        <f aca="false" ca="false" dt2D="false" dtr="false" t="normal">G17+G18</f>
        <v>6077.2980000000007</v>
      </c>
      <c r="H16" s="44" t="n">
        <f aca="false" ca="false" dt2D="false" dtr="false" t="normal">H17+H18</f>
        <v>3940.8509999999997</v>
      </c>
      <c r="I16" s="44" t="n">
        <f aca="false" ca="false" dt2D="false" dtr="false" t="normal">I17+I18</f>
        <v>5268.7090000000007</v>
      </c>
      <c r="J16" s="44" t="n">
        <f aca="false" ca="false" dt2D="false" dtr="false" t="normal">J17+J18</f>
        <v>6029.8620000000001</v>
      </c>
      <c r="K16" s="44" t="n">
        <f aca="false" ca="false" dt2D="false" dtr="false" t="normal">K17+K18</f>
        <v>6815.9369999999999</v>
      </c>
      <c r="L16" s="44" t="n">
        <f aca="false" ca="false" dt2D="false" dtr="false" t="normal">L17+L18</f>
        <v>7489.6199999999999</v>
      </c>
      <c r="M16" s="6" t="n"/>
      <c r="N16" s="93" t="s">
        <v>55</v>
      </c>
      <c r="O16" s="6" t="n"/>
      <c r="P16" s="6" t="n"/>
      <c r="Q16" s="6" t="n"/>
      <c r="R16" s="6" t="n"/>
      <c r="S16" s="6" t="n"/>
      <c r="T16" s="6" t="n"/>
      <c r="U16" s="18" t="n">
        <v>771.447</v>
      </c>
      <c r="V16" s="18" t="n">
        <v>1764.075</v>
      </c>
      <c r="W16" s="18" t="n">
        <v>2566.6599999999999</v>
      </c>
      <c r="X16" s="18" t="n">
        <v>2848.9920000000002</v>
      </c>
      <c r="Y16" s="18" t="n">
        <v>6077.2980000000007</v>
      </c>
      <c r="Z16" s="18" t="n">
        <v>6563.54</v>
      </c>
      <c r="AA16" s="18" t="n">
        <v>6911.4050000000007</v>
      </c>
      <c r="AB16" s="18" t="n">
        <v>7215.4089999999997</v>
      </c>
      <c r="AC16" s="18" t="n">
        <v>7525.6700000000001</v>
      </c>
    </row>
    <row outlineLevel="0" r="17">
      <c r="A17" s="5" t="s">
        <v>58</v>
      </c>
      <c r="B17" s="9" t="s">
        <v>59</v>
      </c>
      <c r="C17" s="10" t="n">
        <f aca="false" ca="false" dt2D="false" dtr="false" t="normal">IF(U17="", 0, U17)</f>
        <v>694.351</v>
      </c>
      <c r="D17" s="11" t="n">
        <f aca="false" ca="false" dt2D="false" dtr="false" t="normal">IF(V17="", 0, V17)</f>
        <v>1196.2850000000001</v>
      </c>
      <c r="E17" s="11" t="n">
        <f aca="false" ca="false" dt2D="false" dtr="false" t="normal">IF(W17="", 0, W17)</f>
        <v>1302.1980000000001</v>
      </c>
      <c r="F17" s="11" t="n">
        <v>1266.375</v>
      </c>
      <c r="G17" s="11" t="n">
        <v>1847.636</v>
      </c>
      <c r="H17" s="11" t="n">
        <v>1933.329</v>
      </c>
      <c r="I17" s="11" t="n">
        <v>2613.1469999999999</v>
      </c>
      <c r="J17" s="11" t="n">
        <v>3147.8890000000001</v>
      </c>
      <c r="K17" s="11" t="n">
        <v>3641.723</v>
      </c>
      <c r="L17" s="11" t="n">
        <v>3985.7550000000001</v>
      </c>
      <c r="M17" s="6" t="n"/>
      <c r="N17" s="6" t="n"/>
      <c r="O17" s="6" t="n"/>
      <c r="P17" s="6" t="n"/>
      <c r="Q17" s="6" t="n"/>
      <c r="R17" s="6" t="n"/>
      <c r="S17" s="6" t="n"/>
      <c r="T17" s="6" t="n"/>
      <c r="U17" s="18" t="n">
        <v>694.351</v>
      </c>
      <c r="V17" s="18" t="n">
        <v>1196.2850000000001</v>
      </c>
      <c r="W17" s="18" t="n">
        <v>1302.1980000000001</v>
      </c>
      <c r="X17" s="18" t="n">
        <v>1445.4390000000001</v>
      </c>
      <c r="Y17" s="18" t="n">
        <v>1847.636</v>
      </c>
      <c r="Z17" s="18" t="n">
        <v>1991.751</v>
      </c>
      <c r="AA17" s="18" t="n">
        <v>2097.3130000000001</v>
      </c>
      <c r="AB17" s="18" t="n">
        <v>2189.5940000000001</v>
      </c>
      <c r="AC17" s="18" t="n">
        <v>2283.7469999999998</v>
      </c>
    </row>
    <row outlineLevel="0" r="18">
      <c r="A18" s="5" t="s">
        <v>63</v>
      </c>
      <c r="B18" s="9" t="s">
        <v>64</v>
      </c>
      <c r="C18" s="10" t="n">
        <f aca="false" ca="false" dt2D="false" dtr="false" t="normal">C19+C21+C22+C28</f>
        <v>77.096000000000004</v>
      </c>
      <c r="D18" s="11" t="n">
        <f aca="false" ca="false" dt2D="false" dtr="false" t="normal">D19+D21+D22+D28</f>
        <v>567.78999999999996</v>
      </c>
      <c r="E18" s="11" t="n">
        <f aca="false" ca="false" dt2D="false" dtr="false" t="normal">E19+E21+E22+E28</f>
        <v>1264.462</v>
      </c>
      <c r="F18" s="11" t="n">
        <f aca="false" ca="false" dt2D="false" dtr="false" t="normal">F19+F21+F22+F28</f>
        <v>948.54100000000005</v>
      </c>
      <c r="G18" s="11" t="n">
        <f aca="false" ca="false" dt2D="false" dtr="false" t="normal">G19+G21+G22+G28</f>
        <v>4229.6620000000003</v>
      </c>
      <c r="H18" s="11" t="n">
        <f aca="false" ca="false" dt2D="false" dtr="false" t="normal">H19+H21+H22+H28</f>
        <v>2007.5219999999999</v>
      </c>
      <c r="I18" s="11" t="n">
        <f aca="false" ca="false" dt2D="false" dtr="false" t="normal">I19+I21+I22+I28</f>
        <v>2655.5620000000004</v>
      </c>
      <c r="J18" s="11" t="n">
        <f aca="false" ca="false" dt2D="false" dtr="false" t="normal">J19+J21+J22+J28</f>
        <v>2881.973</v>
      </c>
      <c r="K18" s="11" t="n">
        <f aca="false" ca="false" dt2D="false" dtr="false" t="normal">K19+K21+K22+K28</f>
        <v>3174.2140000000004</v>
      </c>
      <c r="L18" s="11" t="n">
        <f aca="false" ca="false" dt2D="false" dtr="false" t="normal">L19+L21+L22+L28</f>
        <v>3503.8649999999998</v>
      </c>
      <c r="M18" s="6" t="n"/>
      <c r="N18" s="93" t="s">
        <v>67</v>
      </c>
      <c r="O18" s="6" t="n"/>
      <c r="P18" s="6" t="n"/>
      <c r="Q18" s="6" t="n"/>
      <c r="R18" s="6" t="n"/>
      <c r="S18" s="6" t="n"/>
      <c r="T18" s="6" t="n"/>
      <c r="U18" s="18" t="n">
        <v>77.096000000000004</v>
      </c>
      <c r="V18" s="18" t="n">
        <v>567.78999999999996</v>
      </c>
      <c r="W18" s="18" t="n">
        <v>1264.462</v>
      </c>
      <c r="X18" s="18" t="n">
        <v>1403.5529999999999</v>
      </c>
      <c r="Y18" s="18" t="n">
        <v>4229.6620000000003</v>
      </c>
      <c r="Z18" s="18" t="n">
        <v>4571.7889999999998</v>
      </c>
      <c r="AA18" s="18" t="n">
        <v>4814.0920000000006</v>
      </c>
      <c r="AB18" s="18" t="n">
        <v>5025.8149999999996</v>
      </c>
      <c r="AC18" s="18" t="n">
        <v>5241.9229999999998</v>
      </c>
    </row>
    <row outlineLevel="0" r="19">
      <c r="A19" s="5" t="s">
        <v>65</v>
      </c>
      <c r="B19" s="9" t="s">
        <v>66</v>
      </c>
      <c r="C19" s="10" t="n">
        <f aca="false" ca="false" dt2D="false" dtr="false" t="normal">IF(U19="", 0, U19)</f>
        <v>2.5699999999999998</v>
      </c>
      <c r="D19" s="11" t="n">
        <f aca="false" ca="false" dt2D="false" dtr="false" t="normal">IF(V19="", 0, V19)</f>
        <v>6.3259999999999996</v>
      </c>
      <c r="E19" s="11" t="n">
        <f aca="false" ca="false" dt2D="false" dtr="false" t="normal">IF(W19="", 0, W19)</f>
        <v>4.6159999999999997</v>
      </c>
      <c r="F19" s="11" t="n">
        <v>0</v>
      </c>
      <c r="G19" s="11" t="n">
        <v>2.3820000000000001</v>
      </c>
      <c r="H19" s="11" t="n">
        <v>5.6470000000000002</v>
      </c>
      <c r="I19" s="11" t="n">
        <v>6.1459999999999999</v>
      </c>
      <c r="J19" s="11" t="n">
        <v>7.8559999999999999</v>
      </c>
      <c r="K19" s="11" t="n">
        <v>8.4109999999999996</v>
      </c>
      <c r="L19" s="11" t="n">
        <v>9.6530000000000005</v>
      </c>
      <c r="M19" s="6" t="n"/>
      <c r="N19" s="6" t="n"/>
      <c r="O19" s="6" t="n"/>
      <c r="P19" s="6" t="n"/>
      <c r="Q19" s="6" t="n"/>
      <c r="R19" s="6" t="n"/>
      <c r="S19" s="6" t="n"/>
      <c r="T19" s="6" t="n"/>
      <c r="U19" s="18" t="n">
        <v>2.5699999999999998</v>
      </c>
      <c r="V19" s="18" t="n">
        <v>6.3259999999999996</v>
      </c>
      <c r="W19" s="18" t="n">
        <v>4.6159999999999997</v>
      </c>
      <c r="X19" s="18" t="n">
        <v>5.1239999999999997</v>
      </c>
      <c r="Y19" s="18" t="n">
        <v>22.667999999999999</v>
      </c>
      <c r="Z19" s="18" t="n">
        <v>24.436</v>
      </c>
      <c r="AA19" s="18" t="n">
        <v>25.731000000000002</v>
      </c>
      <c r="AB19" s="18" t="n">
        <v>26.863</v>
      </c>
      <c r="AC19" s="18" t="n">
        <v>28.018000000000001</v>
      </c>
    </row>
    <row outlineLevel="0" r="20">
      <c r="A20" s="5" t="s">
        <v>0</v>
      </c>
      <c r="B20" s="9" t="s">
        <v>2</v>
      </c>
      <c r="C20" s="10" t="n">
        <f aca="false" ca="false" dt2D="false" dtr="false" t="normal">IF(U20="", 0, U20)</f>
        <v>0</v>
      </c>
      <c r="D20" s="11" t="n">
        <f aca="false" ca="false" dt2D="false" dtr="false" t="normal">IF(V20="", 0, V20)</f>
        <v>0</v>
      </c>
      <c r="E20" s="11" t="n">
        <f aca="false" ca="false" dt2D="false" dtr="false" t="normal">IF(W20="", 0, W20)</f>
        <v>0</v>
      </c>
      <c r="F20" s="11" t="n">
        <f aca="false" ca="false" dt2D="false" dtr="false" t="normal">IF(X20="", 0, X20)</f>
        <v>0</v>
      </c>
      <c r="G20" s="11" t="n">
        <v>0</v>
      </c>
      <c r="H20" s="11" t="n">
        <v>0</v>
      </c>
      <c r="I20" s="11" t="n">
        <v>0</v>
      </c>
      <c r="J20" s="11" t="n">
        <v>0</v>
      </c>
      <c r="K20" s="11" t="n">
        <v>0</v>
      </c>
      <c r="L20" s="11" t="n">
        <v>0</v>
      </c>
      <c r="M20" s="6" t="n"/>
      <c r="N20" s="6" t="n"/>
      <c r="O20" s="6" t="n"/>
      <c r="P20" s="6" t="n"/>
      <c r="Q20" s="6" t="n"/>
      <c r="R20" s="6" t="n"/>
      <c r="S20" s="6" t="n"/>
      <c r="T20" s="6" t="n"/>
      <c r="U20" s="18" t="n">
        <v>0</v>
      </c>
      <c r="V20" s="18" t="n">
        <v>0</v>
      </c>
      <c r="W20" s="18" t="n">
        <v>0</v>
      </c>
      <c r="X20" s="18" t="n">
        <v>0</v>
      </c>
      <c r="Y20" s="18" t="n">
        <v>0</v>
      </c>
      <c r="Z20" s="18" t="n">
        <v>0</v>
      </c>
      <c r="AA20" s="18" t="n">
        <v>0</v>
      </c>
      <c r="AB20" s="18" t="n">
        <v>0</v>
      </c>
      <c r="AC20" s="18" t="n">
        <v>0</v>
      </c>
    </row>
    <row outlineLevel="0" r="21">
      <c r="A21" s="5" t="s">
        <v>6</v>
      </c>
      <c r="B21" s="9" t="s">
        <v>7</v>
      </c>
      <c r="C21" s="10" t="n">
        <f aca="false" ca="false" dt2D="false" dtr="false" t="normal">IF(U21="", 0, U21)</f>
        <v>27.66</v>
      </c>
      <c r="D21" s="11" t="n">
        <f aca="false" ca="false" dt2D="false" dtr="false" t="normal">IF(V21="", 0, V21)</f>
        <v>47.630000000000003</v>
      </c>
      <c r="E21" s="11" t="n">
        <f aca="false" ca="false" dt2D="false" dtr="false" t="normal">IF(W21="", 0, W21)</f>
        <v>18.809000000000001</v>
      </c>
      <c r="F21" s="11" t="n">
        <v>25.283999999999999</v>
      </c>
      <c r="G21" s="11" t="n">
        <v>1648.838</v>
      </c>
      <c r="H21" s="11" t="n">
        <v>176.364</v>
      </c>
      <c r="I21" s="11" t="n">
        <v>241.471</v>
      </c>
      <c r="J21" s="11" t="n">
        <v>326.214</v>
      </c>
      <c r="K21" s="11" t="n">
        <v>352.721</v>
      </c>
      <c r="L21" s="11" t="n">
        <v>488.22300000000001</v>
      </c>
      <c r="M21" s="6" t="n"/>
      <c r="N21" s="6" t="n"/>
      <c r="O21" s="6" t="n"/>
      <c r="P21" s="6" t="n"/>
      <c r="Q21" s="6" t="n"/>
      <c r="R21" s="6" t="n"/>
      <c r="S21" s="6" t="n"/>
      <c r="T21" s="6" t="n"/>
      <c r="U21" s="18" t="n">
        <v>27.66</v>
      </c>
      <c r="V21" s="18" t="n">
        <v>47.630000000000003</v>
      </c>
      <c r="W21" s="18" t="n">
        <v>18.809000000000001</v>
      </c>
      <c r="X21" s="18" t="n">
        <v>20.878</v>
      </c>
      <c r="Y21" s="18" t="n">
        <v>28.181000000000001</v>
      </c>
      <c r="Z21" s="18" t="n">
        <v>30.379000000000001</v>
      </c>
      <c r="AA21" s="18" t="n">
        <v>31.989000000000001</v>
      </c>
      <c r="AB21" s="18" t="n">
        <v>33.301000000000002</v>
      </c>
      <c r="AC21" s="18" t="n">
        <v>34.731999999999999</v>
      </c>
    </row>
    <row outlineLevel="0" r="22">
      <c r="A22" s="5" t="s">
        <v>15</v>
      </c>
      <c r="B22" s="9" t="s">
        <v>16</v>
      </c>
      <c r="C22" s="42" t="n">
        <f aca="false" ca="false" dt2D="false" dtr="false" t="normal">C23+C26+C27</f>
        <v>30.23</v>
      </c>
      <c r="D22" s="44" t="n">
        <f aca="false" ca="false" dt2D="false" dtr="false" t="normal">D23+D26+D27</f>
        <v>455.173</v>
      </c>
      <c r="E22" s="44" t="n">
        <f aca="false" ca="false" dt2D="false" dtr="false" t="normal">E23+E26+E27</f>
        <v>1231.6190000000001</v>
      </c>
      <c r="F22" s="44" t="n">
        <f aca="false" ca="false" dt2D="false" dtr="false" t="normal">F23+F26+F27</f>
        <v>923.25700000000006</v>
      </c>
      <c r="G22" s="44" t="n">
        <f aca="false" ca="false" dt2D="false" dtr="false" t="normal">G23+G26+G27</f>
        <v>1440.691</v>
      </c>
      <c r="H22" s="44" t="n">
        <f aca="false" ca="false" dt2D="false" dtr="false" t="normal">H23+H26+H27</f>
        <v>1695.0450000000001</v>
      </c>
      <c r="I22" s="44" t="n">
        <f aca="false" ca="false" dt2D="false" dtr="false" t="normal">I23+I26+I27</f>
        <v>1910.8040000000001</v>
      </c>
      <c r="J22" s="44" t="n">
        <f aca="false" ca="false" dt2D="false" dtr="false" t="normal">J23+J26+J27</f>
        <v>2103.3399999999997</v>
      </c>
      <c r="K22" s="44" t="n">
        <f aca="false" ca="false" dt2D="false" dtr="false" t="normal">K23+K26+K27</f>
        <v>2325.7560000000003</v>
      </c>
      <c r="L22" s="44" t="n">
        <f aca="false" ca="false" dt2D="false" dtr="false" t="normal">L23+L26+L27</f>
        <v>2503.5769999999998</v>
      </c>
      <c r="M22" s="6" t="n"/>
      <c r="N22" s="8" t="s">
        <v>19</v>
      </c>
      <c r="O22" s="6" t="n"/>
      <c r="P22" s="6" t="n"/>
      <c r="Q22" s="6" t="n"/>
      <c r="R22" s="6" t="n"/>
      <c r="S22" s="6" t="n"/>
      <c r="T22" s="6" t="n"/>
      <c r="U22" s="18" t="n">
        <v>30.23</v>
      </c>
      <c r="V22" s="18" t="n">
        <v>455.173</v>
      </c>
      <c r="W22" s="18" t="n">
        <v>1231.6190000000001</v>
      </c>
      <c r="X22" s="18" t="n">
        <v>1367.097</v>
      </c>
      <c r="Y22" s="18" t="n">
        <v>1440.691</v>
      </c>
      <c r="Z22" s="18" t="n">
        <v>1553.0629999999999</v>
      </c>
      <c r="AA22" s="18" t="n">
        <v>1635.374</v>
      </c>
      <c r="AB22" s="18" t="n">
        <v>1707.3289999999997</v>
      </c>
      <c r="AC22" s="18" t="n">
        <v>1780.7429999999999</v>
      </c>
    </row>
    <row outlineLevel="0" r="23">
      <c r="A23" s="54" t="s">
        <v>25</v>
      </c>
      <c r="B23" s="55" t="s">
        <v>27</v>
      </c>
      <c r="C23" s="57" t="n">
        <f aca="false" ca="false" dt2D="false" dtr="false" t="normal">IF(U23="", 0, U23)</f>
        <v>2.5699999999999998</v>
      </c>
      <c r="D23" s="58" t="n">
        <f aca="false" ca="false" dt2D="false" dtr="false" t="normal">IF(V23="", 0, V23)</f>
        <v>147.959</v>
      </c>
      <c r="E23" s="58" t="n">
        <f aca="false" ca="false" dt2D="false" dtr="false" t="normal">IF(W23="", 0, W23)</f>
        <v>478.87400000000002</v>
      </c>
      <c r="F23" s="58" t="n">
        <v>556.31600000000003</v>
      </c>
      <c r="G23" s="58" t="n">
        <v>538.74099999999999</v>
      </c>
      <c r="H23" s="58" t="n">
        <v>527.38900000000001</v>
      </c>
      <c r="I23" s="58" t="n">
        <v>801.11599999999999</v>
      </c>
      <c r="J23" s="58" t="n">
        <v>902.774</v>
      </c>
      <c r="K23" s="58" t="n">
        <v>956.11300000000006</v>
      </c>
      <c r="L23" s="58" t="n">
        <v>1047.154</v>
      </c>
      <c r="M23" s="6" t="n"/>
      <c r="N23" s="6" t="n"/>
      <c r="O23" s="6" t="n"/>
      <c r="P23" s="6" t="n"/>
      <c r="Q23" s="6" t="n"/>
      <c r="R23" s="6" t="n"/>
      <c r="S23" s="6" t="n"/>
      <c r="T23" s="6" t="n"/>
      <c r="U23" s="18" t="n">
        <v>2.5699999999999998</v>
      </c>
      <c r="V23" s="18" t="n">
        <v>147.959</v>
      </c>
      <c r="W23" s="18" t="n">
        <v>478.87400000000002</v>
      </c>
      <c r="X23" s="18" t="n">
        <v>531.54999999999995</v>
      </c>
      <c r="Y23" s="18" t="n">
        <v>538.74099999999999</v>
      </c>
      <c r="Z23" s="18" t="n">
        <v>580.76199999999994</v>
      </c>
      <c r="AA23" s="18" t="n">
        <v>611.54200000000003</v>
      </c>
      <c r="AB23" s="18" t="n">
        <v>638.44899999999996</v>
      </c>
      <c r="AC23" s="18" t="n">
        <v>665.90200000000004</v>
      </c>
    </row>
    <row outlineLevel="0" r="24">
      <c r="A24" s="68" t="s">
        <v>41</v>
      </c>
      <c r="B24" s="69" t="s">
        <v>41</v>
      </c>
      <c r="C24" s="70" t="n"/>
      <c r="D24" s="71" t="n"/>
      <c r="E24" s="71" t="n"/>
      <c r="F24" s="71" t="n"/>
      <c r="G24" s="71" t="n"/>
      <c r="H24" s="71" t="n"/>
      <c r="I24" s="71" t="n"/>
      <c r="J24" s="71" t="n"/>
      <c r="K24" s="71" t="n"/>
      <c r="L24" s="71" t="n"/>
      <c r="M24" s="6" t="n"/>
      <c r="N24" s="8" t="n"/>
      <c r="O24" s="6" t="n"/>
      <c r="P24" s="6" t="n"/>
      <c r="Q24" s="6" t="n"/>
      <c r="R24" s="6" t="n"/>
      <c r="S24" s="6" t="n"/>
      <c r="T24" s="6" t="n"/>
      <c r="U24" s="18" t="n"/>
      <c r="V24" s="18" t="n"/>
      <c r="W24" s="18" t="n"/>
      <c r="X24" s="18" t="n"/>
      <c r="Y24" s="18" t="n"/>
      <c r="Z24" s="18" t="n"/>
      <c r="AA24" s="18" t="n"/>
      <c r="AB24" s="18" t="n"/>
      <c r="AC24" s="18" t="n"/>
    </row>
    <row outlineLevel="0" r="25">
      <c r="A25" s="76" t="n">
        <v>56</v>
      </c>
      <c r="B25" s="77" t="s"/>
      <c r="C25" s="78" t="s"/>
      <c r="D25" s="79" t="s"/>
      <c r="E25" s="80" t="s"/>
      <c r="F25" s="81" t="s"/>
      <c r="G25" s="82" t="s"/>
      <c r="H25" s="83" t="s"/>
      <c r="I25" s="84" t="s"/>
      <c r="J25" s="85" t="s"/>
      <c r="K25" s="86" t="s"/>
      <c r="L25" s="87" t="s"/>
      <c r="M25" s="6" t="n"/>
      <c r="N25" s="8" t="n"/>
      <c r="O25" s="6" t="n"/>
      <c r="P25" s="6" t="n"/>
      <c r="Q25" s="6" t="n"/>
      <c r="R25" s="6" t="n"/>
      <c r="S25" s="6" t="n"/>
      <c r="T25" s="6" t="n"/>
      <c r="U25" s="18" t="n"/>
      <c r="V25" s="18" t="n"/>
      <c r="W25" s="18" t="n"/>
      <c r="X25" s="18" t="n"/>
      <c r="Y25" s="18" t="n"/>
      <c r="Z25" s="18" t="n"/>
      <c r="AA25" s="18" t="n"/>
      <c r="AB25" s="18" t="n"/>
      <c r="AC25" s="18" t="n"/>
    </row>
    <row outlineLevel="0" r="26">
      <c r="A26" s="5" t="s">
        <v>48</v>
      </c>
      <c r="B26" s="9" t="s">
        <v>49</v>
      </c>
      <c r="C26" s="10" t="n">
        <f aca="false" ca="false" dt2D="false" dtr="false" t="normal">IF(U26="", 0, U26)</f>
        <v>0</v>
      </c>
      <c r="D26" s="11" t="n">
        <f aca="false" ca="false" dt2D="false" dtr="false" t="normal">IF(V26="", 0, V26)</f>
        <v>227.779</v>
      </c>
      <c r="E26" s="11" t="n">
        <f aca="false" ca="false" dt2D="false" dtr="false" t="normal">IF(W26="", 0, W26)</f>
        <v>677.95100000000002</v>
      </c>
      <c r="F26" s="11" t="n">
        <v>267.33300000000003</v>
      </c>
      <c r="G26" s="11" t="n">
        <v>802.30899999999997</v>
      </c>
      <c r="H26" s="11" t="n">
        <v>1085.643</v>
      </c>
      <c r="I26" s="11" t="n">
        <v>1016.1319999999999</v>
      </c>
      <c r="J26" s="11" t="n">
        <v>1104.125</v>
      </c>
      <c r="K26" s="11" t="n">
        <v>1168.1199999999999</v>
      </c>
      <c r="L26" s="11" t="n">
        <v>1241.3209999999999</v>
      </c>
      <c r="M26" s="6" t="n"/>
      <c r="N26" s="6" t="n"/>
      <c r="O26" s="6" t="n"/>
      <c r="P26" s="6" t="n"/>
      <c r="Q26" s="6" t="n"/>
      <c r="R26" s="6" t="n"/>
      <c r="S26" s="6" t="n"/>
      <c r="T26" s="6" t="n"/>
      <c r="U26" s="18" t="n">
        <v>0</v>
      </c>
      <c r="V26" s="18" t="n">
        <v>227.779</v>
      </c>
      <c r="W26" s="18" t="n">
        <v>677.95100000000002</v>
      </c>
      <c r="X26" s="18" t="n">
        <v>752.52599999999995</v>
      </c>
      <c r="Y26" s="18" t="n">
        <v>802.30899999999997</v>
      </c>
      <c r="Z26" s="18" t="n">
        <v>864.88900000000001</v>
      </c>
      <c r="AA26" s="18" t="n">
        <v>910.72799999999995</v>
      </c>
      <c r="AB26" s="18" t="n">
        <v>950.79999999999995</v>
      </c>
      <c r="AC26" s="18" t="n">
        <v>991.68399999999997</v>
      </c>
    </row>
    <row outlineLevel="0" r="27">
      <c r="A27" s="5" t="s">
        <v>56</v>
      </c>
      <c r="B27" s="9" t="s">
        <v>57</v>
      </c>
      <c r="C27" s="10" t="n">
        <f aca="false" ca="false" dt2D="false" dtr="false" t="normal">IF(U27="", 0, U27)</f>
        <v>27.66</v>
      </c>
      <c r="D27" s="11" t="n">
        <f aca="false" ca="false" dt2D="false" dtr="false" t="normal">IF(V27="", 0, V27)</f>
        <v>79.435000000000002</v>
      </c>
      <c r="E27" s="11" t="n">
        <f aca="false" ca="false" dt2D="false" dtr="false" t="normal">IF(W27="", 0, W27)</f>
        <v>74.793999999999997</v>
      </c>
      <c r="F27" s="11" t="n">
        <v>99.608000000000004</v>
      </c>
      <c r="G27" s="11" t="n">
        <v>99.641000000000005</v>
      </c>
      <c r="H27" s="11" t="n">
        <v>82.013000000000005</v>
      </c>
      <c r="I27" s="11" t="n">
        <v>93.555999999999997</v>
      </c>
      <c r="J27" s="11" t="n">
        <v>96.441000000000003</v>
      </c>
      <c r="K27" s="11" t="n">
        <v>201.523</v>
      </c>
      <c r="L27" s="11" t="n">
        <v>215.102</v>
      </c>
      <c r="M27" s="6" t="n"/>
      <c r="N27" s="6" t="n"/>
      <c r="O27" s="6" t="n"/>
      <c r="P27" s="6" t="n"/>
      <c r="Q27" s="6" t="n"/>
      <c r="R27" s="6" t="n"/>
      <c r="S27" s="6" t="n"/>
      <c r="T27" s="6" t="n"/>
      <c r="U27" s="18" t="n">
        <v>27.66</v>
      </c>
      <c r="V27" s="18" t="n">
        <v>79.435000000000002</v>
      </c>
      <c r="W27" s="18" t="n">
        <v>74.793999999999997</v>
      </c>
      <c r="X27" s="18" t="n">
        <v>83.021000000000001</v>
      </c>
      <c r="Y27" s="18" t="n">
        <v>99.641000000000005</v>
      </c>
      <c r="Z27" s="18" t="n">
        <v>107.41200000000001</v>
      </c>
      <c r="AA27" s="18" t="n">
        <v>113.104</v>
      </c>
      <c r="AB27" s="18" t="n">
        <v>118.08</v>
      </c>
      <c r="AC27" s="18" t="n">
        <v>123.157</v>
      </c>
    </row>
    <row outlineLevel="0" r="28">
      <c r="A28" s="5" t="s">
        <v>60</v>
      </c>
      <c r="B28" s="9" t="s">
        <v>61</v>
      </c>
      <c r="C28" s="10" t="n">
        <f aca="false" ca="false" dt2D="false" dtr="false" t="normal">IF(U28="", 0, U28)</f>
        <v>16.635999999999999</v>
      </c>
      <c r="D28" s="11" t="n">
        <f aca="false" ca="false" dt2D="false" dtr="false" t="normal">IF(V28="", 0, V28)</f>
        <v>58.661000000000001</v>
      </c>
      <c r="E28" s="11" t="n">
        <f aca="false" ca="false" dt2D="false" dtr="false" t="normal">IF(W28="", 0, W28)</f>
        <v>9.4179999999999993</v>
      </c>
      <c r="F28" s="11" t="n">
        <v>0</v>
      </c>
      <c r="G28" s="11" t="n">
        <v>1137.751</v>
      </c>
      <c r="H28" s="11" t="n">
        <v>130.46600000000001</v>
      </c>
      <c r="I28" s="11" t="n">
        <v>497.14100000000002</v>
      </c>
      <c r="J28" s="11" t="n">
        <v>444.56299999999999</v>
      </c>
      <c r="K28" s="11" t="n">
        <v>487.32600000000002</v>
      </c>
      <c r="L28" s="11" t="n">
        <v>502.41199999999998</v>
      </c>
      <c r="M28" s="6" t="n"/>
      <c r="N28" s="6" t="n"/>
      <c r="O28" s="6" t="n"/>
      <c r="P28" s="6" t="n"/>
      <c r="Q28" s="6" t="n"/>
      <c r="R28" s="6" t="n"/>
      <c r="S28" s="6" t="n"/>
      <c r="T28" s="6" t="n"/>
      <c r="U28" s="18" t="n">
        <v>16.635999999999999</v>
      </c>
      <c r="V28" s="18" t="n">
        <v>58.661000000000001</v>
      </c>
      <c r="W28" s="18" t="n">
        <v>9.4179999999999993</v>
      </c>
      <c r="X28" s="18" t="n">
        <v>10.454000000000001</v>
      </c>
      <c r="Y28" s="18" t="n">
        <v>2738.1219999999998</v>
      </c>
      <c r="Z28" s="18" t="n">
        <v>2963.9110000000001</v>
      </c>
      <c r="AA28" s="18" t="n">
        <v>3120.998</v>
      </c>
      <c r="AB28" s="18" t="n">
        <v>3258.3220000000001</v>
      </c>
      <c r="AC28" s="18" t="n">
        <v>3398.4299999999998</v>
      </c>
    </row>
    <row customHeight="true" ht="71.0830078125" outlineLevel="0" r="29">
      <c r="A29" s="5" t="s">
        <v>1</v>
      </c>
      <c r="B29" s="9" t="s">
        <v>3</v>
      </c>
      <c r="C29" s="10" t="n">
        <f aca="false" ca="false" dt2D="false" dtr="false" t="normal">C13-C23</f>
        <v>6912.0940000000001</v>
      </c>
      <c r="D29" s="11" t="n">
        <f aca="false" ca="false" dt2D="false" dtr="false" t="normal">D13-D23</f>
        <v>10051.985999999999</v>
      </c>
      <c r="E29" s="11" t="n">
        <f aca="false" ca="false" dt2D="false" dtr="false" t="normal">E13-E23</f>
        <v>15438.338</v>
      </c>
      <c r="F29" s="11" t="n">
        <v>16994.805</v>
      </c>
      <c r="G29" s="11" t="n">
        <f aca="false" ca="false" dt2D="false" dtr="false" t="normal">G13-G23</f>
        <v>17792.148999999998</v>
      </c>
      <c r="H29" s="11" t="n">
        <f aca="false" ca="false" dt2D="false" dtr="false" t="normal">H13-H23</f>
        <v>17986.810000000001</v>
      </c>
      <c r="I29" s="11" t="n">
        <f aca="false" ca="false" dt2D="false" dtr="false" t="normal">I13-I23</f>
        <v>19119.224999999999</v>
      </c>
      <c r="J29" s="11" t="n">
        <f aca="false" ca="false" dt2D="false" dtr="false" t="normal">J13-J23</f>
        <v>20276.530999999999</v>
      </c>
      <c r="K29" s="11" t="n">
        <f aca="false" ca="false" dt2D="false" dtr="false" t="normal">K13-K23</f>
        <v>21464.239999999998</v>
      </c>
      <c r="L29" s="11" t="n">
        <f aca="false" ca="false" dt2D="false" dtr="false" t="normal">L13-L23</f>
        <v>22754.345000000001</v>
      </c>
      <c r="M29" s="6" t="n"/>
      <c r="N29" s="16" t="s">
        <v>5</v>
      </c>
      <c r="O29" s="6" t="n"/>
      <c r="P29" s="6" t="n"/>
      <c r="Q29" s="6" t="n"/>
      <c r="R29" s="6" t="n"/>
      <c r="S29" s="6" t="n"/>
      <c r="T29" s="6" t="n"/>
      <c r="U29" s="18" t="n">
        <v>6912.0940000000001</v>
      </c>
      <c r="V29" s="18" t="n">
        <v>10051.985999999999</v>
      </c>
      <c r="W29" s="18" t="n">
        <v>15438.338</v>
      </c>
      <c r="X29" s="18" t="n">
        <v>19501.332000000002</v>
      </c>
      <c r="Y29" s="18" t="n">
        <v>21569.902999999998</v>
      </c>
      <c r="Z29" s="18" t="n">
        <v>23728.702000000001</v>
      </c>
      <c r="AA29" s="18" t="n">
        <v>25515.93</v>
      </c>
      <c r="AB29" s="18" t="n">
        <v>39600</v>
      </c>
      <c r="AC29" s="18" t="n">
        <v>60068.809999999998</v>
      </c>
    </row>
    <row outlineLevel="0" r="30">
      <c r="A30" s="19" t="s">
        <v>8</v>
      </c>
      <c r="B30" s="20" t="s">
        <v>9</v>
      </c>
      <c r="C30" s="22" t="n">
        <f aca="false" ca="false" dt2D="false" dtr="false" t="normal">IF(C29=0, 0, 100)</f>
        <v>100</v>
      </c>
      <c r="D30" s="22" t="n">
        <f aca="false" ca="false" dt2D="false" dtr="false" t="normal">IF(C29=0, 0, D29/C29/IF(D31&lt;&gt;0, D31, 100)*10000)</f>
        <v>138.50100996890376</v>
      </c>
      <c r="E30" s="22" t="n">
        <f aca="false" ca="false" dt2D="false" dtr="false" t="normal">IF(C29=0, 0, E29/C29/IF(E31&lt;&gt;0, E31, 100)*10000)</f>
        <v>183.67808141406704</v>
      </c>
      <c r="F30" s="22" t="n">
        <f aca="false" ca="false" dt2D="false" dtr="false" t="normal">IF(C29=0, 0, F29/C29/IF(F31&lt;&gt;0, F31, 100)*10000)</f>
        <v>182.12634904045638</v>
      </c>
      <c r="G30" s="22" t="n">
        <f aca="false" ca="false" dt2D="false" dtr="false" t="normal">IF(C29=0, 0, G29/C29/IF(G31&lt;&gt;0, G31, 100)*10000)</f>
        <v>175.94399348969478</v>
      </c>
      <c r="H30" s="22" t="n">
        <f aca="false" ca="false" dt2D="false" dtr="false" t="normal">IF(C29=0, 0, H29/C29/IF(H31&lt;&gt;0, H31, 100)*10000)</f>
        <v>162.74065054256457</v>
      </c>
      <c r="I30" s="22" t="n">
        <f aca="false" ca="false" dt2D="false" dtr="false" t="normal">IF(C29=0, 0, I29/C29/IF(I31&lt;&gt;0, I31, 100)*10000)</f>
        <v>162.42242882018775</v>
      </c>
      <c r="J30" s="22" t="n">
        <f aca="false" ca="false" dt2D="false" dtr="false" t="normal">IF(C29=0, 0, J29/C29/IF(J31&lt;&gt;0, J31, 100)*10000)</f>
        <v>164.06521269234878</v>
      </c>
      <c r="K30" s="22" t="n">
        <f aca="false" ca="false" dt2D="false" dtr="false" t="normal">IF(C29=0, 0, K29/C29/IF(K31&lt;&gt;0, K31, 100)*10000)</f>
        <v>166.86279233899262</v>
      </c>
      <c r="L30" s="22" t="n">
        <f aca="false" ca="false" dt2D="false" dtr="false" t="normal">IF(C29=0, 0, L29/C29/IF(L31&lt;&gt;0, L31, 100)*10000)</f>
        <v>169.95153136629881</v>
      </c>
      <c r="M30" s="6" t="n"/>
      <c r="N30" s="6" t="n"/>
      <c r="O30" s="6" t="n"/>
      <c r="P30" s="6" t="n"/>
      <c r="Q30" s="6" t="n"/>
      <c r="R30" s="6" t="n"/>
      <c r="S30" s="6" t="n"/>
      <c r="T30" s="6" t="n"/>
      <c r="U30" s="18" t="n">
        <v>100</v>
      </c>
      <c r="V30" s="18" t="n">
        <v>138.50100996890376</v>
      </c>
      <c r="W30" s="18" t="n">
        <v>183.67808141406704</v>
      </c>
      <c r="X30" s="18" t="n">
        <v>208.9877700029993</v>
      </c>
      <c r="Y30" s="18" t="n">
        <v>213.30165754599673</v>
      </c>
      <c r="Z30" s="18" t="n">
        <v>217.6870796877827</v>
      </c>
      <c r="AA30" s="18" t="n">
        <v>222.24506899747308</v>
      </c>
      <c r="AB30" s="18" t="n">
        <v>330.39727530057507</v>
      </c>
      <c r="AC30" s="18" t="n">
        <v>480.39759650102633</v>
      </c>
    </row>
    <row outlineLevel="0" r="31">
      <c r="A31" s="19" t="s">
        <v>20</v>
      </c>
      <c r="B31" s="20" t="s">
        <v>21</v>
      </c>
      <c r="C31" s="22" t="n">
        <f aca="false" ca="false" dt2D="false" dtr="false" t="normal">IF(C29=0, 0, 100)</f>
        <v>100</v>
      </c>
      <c r="D31" s="22" t="n">
        <f aca="false" ca="false" dt2D="false" dtr="false" t="normal">IF(D15=0, IF(D29=0, 0, 100), IF(D29=0, 0, D15))</f>
        <v>105</v>
      </c>
      <c r="E31" s="22" t="n">
        <f aca="false" ca="false" dt2D="false" dtr="false" t="normal">IF(E15=0, IF(E29=0, 0, 100), IF(E29=0, 0, ROUND(D31*E15/100, 1)))</f>
        <v>121.59999999999999</v>
      </c>
      <c r="F31" s="22" t="n">
        <f aca="false" ca="false" dt2D="false" dtr="false" t="normal">IF(F15=0, IF(F29=0, 0, 100), IF(F29=0, 0, ROUND(E31*F15/100, 1)))</f>
        <v>135</v>
      </c>
      <c r="G31" s="22" t="n">
        <f aca="false" ca="false" dt2D="false" dtr="false" t="normal">IF(G15=0, IF(G29=0, 0, 100), IF(G29=0, 0, ROUND(F31*G15/100, 1)))</f>
        <v>146.30000000000001</v>
      </c>
      <c r="H31" s="22" t="n">
        <f aca="false" ca="false" dt2D="false" dtr="false" t="normal">IF(H15=0, IF(H29=0, 0, 100), IF(H29=0, 0, ROUND(G31*H15/100, 1)))</f>
        <v>159.89999999999998</v>
      </c>
      <c r="I31" s="22" t="n">
        <f aca="false" ca="false" dt2D="false" dtr="false" t="normal">IF(I15=0, IF(I29=0, 0, 100), IF(I29=0, 0, ROUND(H31*I15/100, 1)))</f>
        <v>170.30000000000001</v>
      </c>
      <c r="J31" s="22" t="n">
        <f aca="false" ca="false" dt2D="false" dtr="false" t="normal">IF(J15=0, IF(J29=0, 0, 100), IF(J29=0, 0, ROUND(I31*J15/100, 1)))</f>
        <v>178.79999999999998</v>
      </c>
      <c r="K31" s="22" t="n">
        <f aca="false" ca="false" dt2D="false" dtr="false" t="normal">IF(K15=0, IF(K29=0, 0, 100), IF(K29=0, 0, ROUND(J31*K15/100, 1)))</f>
        <v>186.09999999999997</v>
      </c>
      <c r="L31" s="22" t="n">
        <f aca="false" ca="false" dt2D="false" dtr="false" t="normal">IF(L15=0, IF(L29=0, 0, 100), IF(L29=0, 0, ROUND(K31*L15/100, 1)))</f>
        <v>193.70000000000002</v>
      </c>
      <c r="M31" s="6" t="n"/>
      <c r="N31" s="6" t="n"/>
      <c r="O31" s="6" t="n"/>
      <c r="P31" s="6" t="n"/>
      <c r="Q31" s="6" t="n"/>
      <c r="R31" s="6" t="n"/>
      <c r="S31" s="6" t="n"/>
      <c r="T31" s="6" t="n"/>
      <c r="U31" s="18" t="n">
        <v>100</v>
      </c>
      <c r="V31" s="18" t="n">
        <v>105</v>
      </c>
      <c r="W31" s="18" t="n">
        <v>121.59999999999999</v>
      </c>
      <c r="X31" s="18" t="n">
        <v>135</v>
      </c>
      <c r="Y31" s="18" t="n">
        <v>146.30000000000001</v>
      </c>
      <c r="Z31" s="18" t="n">
        <v>157.69999999999999</v>
      </c>
      <c r="AA31" s="18" t="n">
        <v>166.09999999999999</v>
      </c>
      <c r="AB31" s="18" t="n">
        <v>173.40000000000001</v>
      </c>
      <c r="AC31" s="18" t="n">
        <v>180.90000000000001</v>
      </c>
    </row>
    <row outlineLevel="0" r="32">
      <c r="A32" s="5" t="s">
        <v>42</v>
      </c>
      <c r="B32" s="75" t="s">
        <v>43</v>
      </c>
      <c r="C32" s="10" t="n">
        <f aca="false" ca="false" dt2D="false" dtr="false" t="normal">C13-C22</f>
        <v>6884.4340000000002</v>
      </c>
      <c r="D32" s="10" t="n">
        <f aca="false" ca="false" dt2D="false" dtr="false" t="normal">D13-D22</f>
        <v>9744.771999999999</v>
      </c>
      <c r="E32" s="10" t="n">
        <f aca="false" ca="false" dt2D="false" dtr="false" t="normal">E13-E22</f>
        <v>14685.592999999999</v>
      </c>
      <c r="F32" s="10" t="n">
        <v>16560.289000000001</v>
      </c>
      <c r="G32" s="10" t="n">
        <f aca="false" ca="false" dt2D="false" dtr="false" t="normal">G13-G22</f>
        <v>16890.199000000001</v>
      </c>
      <c r="H32" s="10" t="n">
        <f aca="false" ca="false" dt2D="false" dtr="false" t="normal">H13-H22</f>
        <v>16819.154000000002</v>
      </c>
      <c r="I32" s="10" t="n">
        <f aca="false" ca="false" dt2D="false" dtr="false" t="normal">I13-I22</f>
        <v>18009.537</v>
      </c>
      <c r="J32" s="10" t="n">
        <f aca="false" ca="false" dt2D="false" dtr="false" t="normal">J13-J22</f>
        <v>19075.965</v>
      </c>
      <c r="K32" s="10" t="n">
        <f aca="false" ca="false" dt2D="false" dtr="false" t="normal">K13-K22</f>
        <v>20094.596999999998</v>
      </c>
      <c r="L32" s="10" t="n">
        <f aca="false" ca="false" dt2D="false" dtr="false" t="normal">L13-L22</f>
        <v>21297.921999999999</v>
      </c>
      <c r="M32" s="6" t="n"/>
      <c r="N32" s="6" t="n"/>
      <c r="O32" s="6" t="n"/>
      <c r="P32" s="6" t="n"/>
      <c r="Q32" s="6" t="n"/>
      <c r="R32" s="6" t="n"/>
      <c r="S32" s="6" t="n"/>
      <c r="T32" s="6" t="n"/>
      <c r="U32" s="18" t="n">
        <v>6884.4340000000002</v>
      </c>
      <c r="V32" s="18" t="n">
        <v>9744.771999999999</v>
      </c>
      <c r="W32" s="18" t="n">
        <v>14685.592999999999</v>
      </c>
      <c r="X32" s="18" t="n">
        <v>18665.785</v>
      </c>
      <c r="Y32" s="18" t="n">
        <v>20667.953000000001</v>
      </c>
      <c r="Z32" s="18" t="n">
        <v>22756.401000000002</v>
      </c>
      <c r="AA32" s="18" t="n">
        <v>24492.098000000002</v>
      </c>
      <c r="AB32" s="18" t="n">
        <v>38531.120000000003</v>
      </c>
      <c r="AC32" s="18" t="n">
        <v>58953.968999999997</v>
      </c>
    </row>
    <row outlineLevel="0" r="33">
      <c r="A33" s="90" t="s">
        <v>52</v>
      </c>
      <c r="B33" s="91" t="s">
        <v>53</v>
      </c>
      <c r="C33" s="92" t="s">
        <v>54</v>
      </c>
      <c r="D33" s="22" t="n">
        <f aca="false" ca="false" dt2D="false" dtr="false" t="normal">ROUND(IF(C32=0, 0, D32/C32/IF(D15&lt;&gt;0, D15, 100)*10000), 1)</f>
        <v>134.80000000000001</v>
      </c>
      <c r="E33" s="22" t="n">
        <f aca="false" ca="false" dt2D="false" dtr="false" t="normal">ROUND(IF(D32=0, 0, E32/D32/IF(E15&lt;&gt;0, E15, 100)*10000), 1)</f>
        <v>130.09999999999999</v>
      </c>
      <c r="F33" s="22" t="n">
        <f aca="false" ca="false" dt2D="false" dtr="false" t="normal">ROUND(IF(E32=0, 0, F32/E32/IF(F15&lt;&gt;0, F15, 100)*10000), 1)</f>
        <v>101.59999999999999</v>
      </c>
      <c r="G33" s="22" t="n">
        <f aca="false" ca="false" dt2D="false" dtr="false" t="normal">ROUND(IF(F32=0, 0, G32/F32/IF(G15&lt;&gt;0, G15, 100)*10000), 1)</f>
        <v>94.099999999999994</v>
      </c>
      <c r="H33" s="22" t="n">
        <f aca="false" ca="false" dt2D="false" dtr="false" t="normal">ROUND(IF(G32=0, 0, H32/G32/IF(H15&lt;&gt;0, H15, 100)*10000), 1)</f>
        <v>91.099999999999994</v>
      </c>
      <c r="I33" s="22" t="n">
        <f aca="false" ca="false" dt2D="false" dtr="false" t="normal">ROUND(IF(H32=0, 0, I32/H32/IF(I15&lt;&gt;0, I15, 100)*10000), 1)</f>
        <v>100.50000000000001</v>
      </c>
      <c r="J33" s="22" t="n">
        <f aca="false" ca="false" dt2D="false" dtr="false" t="normal">ROUND(IF(I32=0, 0, J32/I32/IF(J15&lt;&gt;0, J15, 100)*10000), 1)</f>
        <v>100.90000000000001</v>
      </c>
      <c r="K33" s="22" t="n">
        <f aca="false" ca="false" dt2D="false" dtr="false" t="normal">ROUND(IF(J32=0, 0, K32/J32/IF(K15&lt;&gt;0, K15, 100)*10000), 1)</f>
        <v>101.2</v>
      </c>
      <c r="L33" s="22" t="n">
        <f aca="false" ca="false" dt2D="false" dtr="false" t="normal">ROUND(IF(K32=0, 0, L32/K32/IF(L15&lt;&gt;0, L15, 100)*10000), 1)</f>
        <v>101.8</v>
      </c>
      <c r="M33" s="6" t="n"/>
      <c r="N33" s="6" t="n"/>
      <c r="O33" s="6" t="n"/>
      <c r="P33" s="6" t="n"/>
      <c r="Q33" s="6" t="n"/>
      <c r="R33" s="6" t="n"/>
      <c r="S33" s="6" t="n"/>
      <c r="T33" s="6" t="n"/>
      <c r="U33" s="18" t="s">
        <v>62</v>
      </c>
      <c r="V33" s="18" t="n">
        <v>134.80000000000001</v>
      </c>
      <c r="W33" s="18" t="n">
        <v>130.09999999999999</v>
      </c>
      <c r="X33" s="18" t="n">
        <v>114.5</v>
      </c>
      <c r="Y33" s="18" t="n">
        <v>102.09999999999999</v>
      </c>
      <c r="Z33" s="18" t="n">
        <v>102.09999999999999</v>
      </c>
      <c r="AA33" s="18" t="n">
        <v>102.2</v>
      </c>
      <c r="AB33" s="18" t="n">
        <v>150.69999999999999</v>
      </c>
      <c r="AC33" s="18" t="n">
        <v>146.69999999999999</v>
      </c>
    </row>
    <row outlineLevel="0" r="34">
      <c r="A34" s="17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  <c r="AA34" s="6" t="n"/>
      <c r="AB34" s="6" t="n"/>
      <c r="AC34" s="6" t="n"/>
    </row>
    <row outlineLevel="0" r="35">
      <c r="A35" s="3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  <c r="AA35" s="6" t="n"/>
      <c r="AB35" s="6" t="n"/>
      <c r="AC35" s="6" t="n"/>
    </row>
    <row outlineLevel="0" r="36">
      <c r="A36" s="3" t="n"/>
      <c r="B36" s="94" t="n"/>
      <c r="C36" s="94" t="n"/>
      <c r="D36" s="94" t="n"/>
      <c r="E36" s="94" t="n"/>
      <c r="F36" s="94" t="n"/>
      <c r="G36" s="94" t="n"/>
      <c r="H36" s="94" t="n"/>
      <c r="I36" s="4" t="n"/>
      <c r="J36" s="4" t="n"/>
      <c r="K36" s="4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  <c r="AA36" s="6" t="n"/>
      <c r="AB36" s="6" t="n"/>
      <c r="AC36" s="6" t="n"/>
    </row>
    <row outlineLevel="0" r="37">
      <c r="A37" s="3" t="n"/>
      <c r="B37" s="94" t="n"/>
      <c r="C37" s="94" t="n"/>
      <c r="D37" s="94" t="n"/>
      <c r="E37" s="94" t="n"/>
      <c r="F37" s="94" t="n"/>
      <c r="G37" s="94" t="n"/>
      <c r="H37" s="94" t="n"/>
      <c r="I37" s="94" t="n"/>
      <c r="J37" s="94" t="n"/>
      <c r="K37" s="94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  <c r="AA37" s="6" t="n"/>
      <c r="AB37" s="6" t="n"/>
      <c r="AC37" s="6" t="n"/>
    </row>
    <row outlineLevel="0" r="38">
      <c r="A38" s="3" t="n"/>
      <c r="B38" s="4" t="n"/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  <c r="AA38" s="6" t="n"/>
      <c r="AB38" s="6" t="n"/>
      <c r="AC38" s="6" t="n"/>
    </row>
    <row outlineLevel="0" r="39">
      <c r="A39" s="3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  <c r="AA39" s="6" t="n"/>
      <c r="AB39" s="6" t="n"/>
      <c r="AC39" s="6" t="n"/>
    </row>
    <row outlineLevel="0" r="40">
      <c r="A40" s="3" t="n"/>
      <c r="B40" s="12" t="n"/>
      <c r="C40" s="12" t="n"/>
      <c r="D40" s="12" t="n"/>
      <c r="E40" s="12" t="n"/>
      <c r="F40" s="12" t="n"/>
      <c r="G40" s="12" t="n"/>
      <c r="H40" s="4" t="n"/>
      <c r="I40" s="4" t="n"/>
      <c r="J40" s="4" t="n"/>
      <c r="K40" s="4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  <c r="AA40" s="6" t="n"/>
      <c r="AB40" s="6" t="n"/>
      <c r="AC40" s="6" t="n"/>
    </row>
    <row outlineLevel="0" r="41">
      <c r="A41" s="17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  <c r="AA41" s="6" t="n"/>
      <c r="AB41" s="6" t="n"/>
      <c r="AC41" s="6" t="n"/>
    </row>
  </sheetData>
  <mergeCells count="13">
    <mergeCell ref="O13:S13"/>
    <mergeCell ref="O12:S12"/>
    <mergeCell ref="O11:S11"/>
    <mergeCell ref="B11:B12"/>
    <mergeCell ref="A11:A12"/>
    <mergeCell ref="U10:AC10"/>
    <mergeCell ref="O10:S10"/>
    <mergeCell ref="A8:L8"/>
    <mergeCell ref="A7:L7"/>
    <mergeCell ref="A6:L6"/>
    <mergeCell ref="I2:L4"/>
    <mergeCell ref="A25:L25"/>
    <mergeCell ref="A1:L1"/>
  </mergeCells>
  <dataValidations>
    <dataValidation allowBlank="true" errorStyle="stop" imeMode="noControl" operator="between" showDropDown="false" showErrorMessage="true" showInputMessage="true" sqref="A8:L8" type="list">
      <formula1>#REF!</formula1>
    </dataValidation>
  </dataValidations>
  <pageMargins bottom="0.59055554866790771" footer="0.19680555164813995" header="0.19680555164813995" left="0.59055554866790771" right="0.59055554866790771" top="0.5905555486679077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2026-06-25T16:13:55Z</dcterms:created>
  <dcterms:modified xsi:type="dcterms:W3CDTF">2026-06-25T16:17:28Z</dcterms:modified>
</cp:coreProperties>
</file>